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od\bg\doc\drugi\"/>
    </mc:Choice>
  </mc:AlternateContent>
  <bookViews>
    <workbookView xWindow="0" yWindow="0" windowWidth="15360" windowHeight="5295" tabRatio="654"/>
  </bookViews>
  <sheets>
    <sheet name="Кл.БП-КЛП-Утил._изм" sheetId="46" r:id="rId1"/>
    <sheet name="Кл.БП-СВ-Утил._изм" sheetId="48" r:id="rId2"/>
    <sheet name="Кл.БП-ВВС-Утил_изм" sheetId="49" r:id="rId3"/>
    <sheet name="Елементи от ЗУР-КЛП-Утил_изм." sheetId="26" r:id="rId4"/>
    <sheet name="АСП-КЛП-Утил_изм" sheetId="44" r:id="rId5"/>
    <sheet name="Последна" sheetId="50" r:id="rId6"/>
  </sheets>
  <definedNames>
    <definedName name="_xlnm.Print_Area" localSheetId="4">'АСП-КЛП-Утил_изм'!$A$1:$X$42</definedName>
    <definedName name="_xlnm.Print_Area" localSheetId="1">'Кл.БП-СВ-Утил._изм'!$A$1:$Y$18</definedName>
    <definedName name="_xlnm.Print_Titles" localSheetId="4">'АСП-КЛП-Утил_изм'!$A:$F</definedName>
    <definedName name="_xlnm.Print_Titles" localSheetId="3">'Елементи от ЗУР-КЛП-Утил_изм.'!$A:$G,'Елементи от ЗУР-КЛП-Утил_изм.'!$1:$8</definedName>
    <definedName name="_xlnm.Print_Titles" localSheetId="2">'Кл.БП-ВВС-Утил_изм'!$A:$G</definedName>
    <definedName name="_xlnm.Print_Titles" localSheetId="0">'Кл.БП-КЛП-Утил._изм'!$A:$G,'Кл.БП-КЛП-Утил._изм'!$1:$5</definedName>
    <definedName name="_xlnm.Print_Titles" localSheetId="1">'Кл.БП-СВ-Утил._изм'!$A:$G</definedName>
    <definedName name="БПка_мини">#REF!</definedName>
    <definedName name="Наличност">#REF!</definedName>
    <definedName name="Разход">#REF!</definedName>
  </definedNames>
  <calcPr calcId="152511"/>
</workbook>
</file>

<file path=xl/calcChain.xml><?xml version="1.0" encoding="utf-8"?>
<calcChain xmlns="http://schemas.openxmlformats.org/spreadsheetml/2006/main">
  <c r="P23" i="26" l="1"/>
  <c r="P27" i="44" l="1"/>
  <c r="U21" i="26"/>
  <c r="S22" i="26"/>
  <c r="U22" i="26" s="1"/>
  <c r="U23" i="26" s="1"/>
  <c r="S21" i="26"/>
  <c r="T21" i="26"/>
  <c r="T22" i="26" l="1"/>
  <c r="N13" i="49"/>
  <c r="M13" i="49"/>
  <c r="O13" i="49" s="1"/>
  <c r="Q13" i="49" s="1"/>
  <c r="L13" i="49"/>
  <c r="N10" i="49"/>
  <c r="M10" i="49"/>
  <c r="L10" i="49"/>
  <c r="O10" i="49" l="1"/>
  <c r="Q10" i="49" s="1"/>
  <c r="P11" i="49"/>
  <c r="P14" i="49"/>
  <c r="O14" i="48"/>
  <c r="O17" i="48"/>
  <c r="O11" i="48"/>
  <c r="Q17" i="48"/>
  <c r="P14" i="48"/>
  <c r="Q11" i="48"/>
  <c r="P11" i="48" l="1"/>
  <c r="P17" i="48"/>
  <c r="Q14" i="48"/>
  <c r="L23" i="26" l="1"/>
  <c r="Q23" i="26" s="1"/>
  <c r="J23" i="26"/>
  <c r="Q22" i="26"/>
  <c r="M22" i="26"/>
  <c r="Q21" i="26"/>
  <c r="M21" i="26"/>
  <c r="M23" i="26" s="1"/>
  <c r="G26" i="44"/>
  <c r="T23" i="26" l="1"/>
  <c r="S23" i="26"/>
  <c r="L32" i="46" l="1"/>
  <c r="M32" i="46"/>
  <c r="N32" i="46"/>
  <c r="L33" i="46"/>
  <c r="M33" i="46"/>
  <c r="N33" i="46"/>
  <c r="L34" i="46"/>
  <c r="M34" i="46"/>
  <c r="N34" i="46"/>
  <c r="L35" i="46"/>
  <c r="M35" i="46"/>
  <c r="N35" i="46"/>
  <c r="N36" i="46"/>
  <c r="M31" i="46"/>
  <c r="N31" i="46"/>
  <c r="L31" i="46"/>
  <c r="L25" i="46"/>
  <c r="M25" i="46"/>
  <c r="N25" i="46"/>
  <c r="L26" i="46"/>
  <c r="M26" i="46"/>
  <c r="N26" i="46"/>
  <c r="L27" i="46"/>
  <c r="M27" i="46"/>
  <c r="N27" i="46"/>
  <c r="L28" i="46"/>
  <c r="M28" i="46"/>
  <c r="N28" i="46"/>
  <c r="N29" i="46"/>
  <c r="M24" i="46"/>
  <c r="N24" i="46"/>
  <c r="L24" i="46"/>
  <c r="L19" i="46"/>
  <c r="M19" i="46"/>
  <c r="N19" i="46"/>
  <c r="L20" i="46"/>
  <c r="M20" i="46"/>
  <c r="N20" i="46"/>
  <c r="L21" i="46"/>
  <c r="M21" i="46"/>
  <c r="N21" i="46"/>
  <c r="N22" i="46"/>
  <c r="M18" i="46"/>
  <c r="N18" i="46"/>
  <c r="L18" i="46"/>
  <c r="L13" i="46"/>
  <c r="M13" i="46"/>
  <c r="N13" i="46"/>
  <c r="L14" i="46"/>
  <c r="M14" i="46"/>
  <c r="N14" i="46"/>
  <c r="L15" i="46"/>
  <c r="M15" i="46"/>
  <c r="N15" i="46"/>
  <c r="N16" i="46"/>
  <c r="M12" i="46"/>
  <c r="N12" i="46"/>
  <c r="L12" i="46"/>
  <c r="I36" i="46" l="1"/>
  <c r="M36" i="46" s="1"/>
  <c r="H36" i="46"/>
  <c r="L36" i="46" s="1"/>
  <c r="K35" i="46"/>
  <c r="O35" i="46" s="1"/>
  <c r="P35" i="46" s="1"/>
  <c r="K34" i="46"/>
  <c r="O34" i="46" s="1"/>
  <c r="P34" i="46" s="1"/>
  <c r="K33" i="46"/>
  <c r="O33" i="46" s="1"/>
  <c r="P33" i="46" s="1"/>
  <c r="K32" i="46"/>
  <c r="O32" i="46" s="1"/>
  <c r="P32" i="46" s="1"/>
  <c r="K31" i="46"/>
  <c r="O31" i="46" s="1"/>
  <c r="P31" i="46" s="1"/>
  <c r="I22" i="46"/>
  <c r="M22" i="46" s="1"/>
  <c r="H22" i="46"/>
  <c r="L22" i="46" s="1"/>
  <c r="K21" i="46"/>
  <c r="O21" i="46" s="1"/>
  <c r="P21" i="46" s="1"/>
  <c r="K20" i="46"/>
  <c r="O20" i="46" s="1"/>
  <c r="P20" i="46" s="1"/>
  <c r="K19" i="46"/>
  <c r="O19" i="46" s="1"/>
  <c r="P19" i="46" s="1"/>
  <c r="K18" i="46"/>
  <c r="O18" i="46" s="1"/>
  <c r="P18" i="46" s="1"/>
  <c r="I29" i="46"/>
  <c r="M29" i="46" s="1"/>
  <c r="H29" i="46"/>
  <c r="L29" i="46" s="1"/>
  <c r="K28" i="46"/>
  <c r="O28" i="46" s="1"/>
  <c r="P28" i="46" s="1"/>
  <c r="K27" i="46"/>
  <c r="O27" i="46" s="1"/>
  <c r="P27" i="46" s="1"/>
  <c r="K26" i="46"/>
  <c r="O26" i="46" s="1"/>
  <c r="P26" i="46" s="1"/>
  <c r="K25" i="46"/>
  <c r="O25" i="46" s="1"/>
  <c r="P25" i="46" s="1"/>
  <c r="K24" i="46"/>
  <c r="O24" i="46" s="1"/>
  <c r="P24" i="46" s="1"/>
  <c r="I16" i="46"/>
  <c r="M16" i="46" s="1"/>
  <c r="H16" i="46"/>
  <c r="L16" i="46" s="1"/>
  <c r="K15" i="46"/>
  <c r="O15" i="46" s="1"/>
  <c r="P15" i="46" s="1"/>
  <c r="K14" i="46"/>
  <c r="O14" i="46" s="1"/>
  <c r="P14" i="46" s="1"/>
  <c r="K13" i="46"/>
  <c r="O13" i="46" s="1"/>
  <c r="P13" i="46" s="1"/>
  <c r="K12" i="46"/>
  <c r="O12" i="46" s="1"/>
  <c r="P29" i="46" l="1"/>
  <c r="P22" i="46"/>
  <c r="Q12" i="46"/>
  <c r="P12" i="46"/>
  <c r="P16" i="46" s="1"/>
  <c r="P36" i="46"/>
  <c r="K16" i="46"/>
  <c r="O16" i="46" s="1"/>
  <c r="K22" i="46"/>
  <c r="O22" i="46" s="1"/>
  <c r="K36" i="46"/>
  <c r="O36" i="46" s="1"/>
  <c r="Q31" i="46"/>
  <c r="Q33" i="46"/>
  <c r="Q35" i="46"/>
  <c r="Q32" i="46"/>
  <c r="Q34" i="46"/>
  <c r="Q20" i="46"/>
  <c r="Q18" i="46"/>
  <c r="Q19" i="46"/>
  <c r="Q21" i="46"/>
  <c r="Q25" i="46"/>
  <c r="Q14" i="46"/>
  <c r="Q24" i="46"/>
  <c r="K29" i="46"/>
  <c r="O29" i="46" s="1"/>
  <c r="Q27" i="46"/>
  <c r="Q13" i="46"/>
  <c r="Q26" i="46"/>
  <c r="P37" i="46" l="1"/>
  <c r="Q36" i="46"/>
  <c r="Q22" i="46"/>
  <c r="Q29" i="46"/>
  <c r="Q15" i="46"/>
  <c r="Q16" i="46" s="1"/>
  <c r="Q28" i="46"/>
  <c r="Q37" i="46" l="1"/>
  <c r="K25" i="44"/>
  <c r="K26" i="44" s="1"/>
  <c r="J25" i="44"/>
  <c r="J26" i="44" s="1"/>
  <c r="N26" i="44" s="1"/>
  <c r="K19" i="44"/>
  <c r="K20" i="44" s="1"/>
  <c r="J19" i="44"/>
  <c r="J20" i="44" s="1"/>
  <c r="N20" i="44" s="1"/>
  <c r="K23" i="44"/>
  <c r="J23" i="44"/>
  <c r="K17" i="44"/>
  <c r="J17" i="44"/>
  <c r="P20" i="44" l="1"/>
  <c r="O20" i="44"/>
  <c r="P26" i="44"/>
  <c r="O26" i="44"/>
  <c r="N17" i="44"/>
  <c r="N19" i="44"/>
  <c r="N23" i="44"/>
  <c r="N25" i="44"/>
  <c r="O27" i="44" l="1"/>
  <c r="P25" i="44"/>
  <c r="O25" i="44"/>
  <c r="O19" i="44"/>
  <c r="P19" i="44"/>
  <c r="P23" i="44"/>
  <c r="O23" i="44"/>
  <c r="O17" i="44"/>
  <c r="P17" i="44"/>
  <c r="L34" i="26" l="1"/>
  <c r="R34" i="26" s="1"/>
  <c r="J34" i="26"/>
  <c r="P34" i="26" s="1"/>
  <c r="R33" i="26"/>
  <c r="S33" i="26" s="1"/>
  <c r="U33" i="26" s="1"/>
  <c r="T33" i="26" s="1"/>
  <c r="M33" i="26"/>
  <c r="R32" i="26"/>
  <c r="S32" i="26" s="1"/>
  <c r="U32" i="26" s="1"/>
  <c r="T32" i="26" s="1"/>
  <c r="M32" i="26"/>
  <c r="R31" i="26"/>
  <c r="S31" i="26" s="1"/>
  <c r="T31" i="26" s="1"/>
  <c r="M31" i="26"/>
  <c r="M34" i="26" l="1"/>
  <c r="S34" i="26"/>
  <c r="T34" i="26"/>
  <c r="U31" i="26"/>
  <c r="U34" i="26" s="1"/>
  <c r="L29" i="26" l="1"/>
  <c r="R29" i="26" s="1"/>
  <c r="J29" i="26"/>
  <c r="P29" i="26" s="1"/>
  <c r="R28" i="26"/>
  <c r="S28" i="26" s="1"/>
  <c r="U28" i="26" s="1"/>
  <c r="T28" i="26" s="1"/>
  <c r="M28" i="26"/>
  <c r="R27" i="26"/>
  <c r="S27" i="26" s="1"/>
  <c r="U27" i="26" s="1"/>
  <c r="T27" i="26" s="1"/>
  <c r="M27" i="26"/>
  <c r="R26" i="26"/>
  <c r="S26" i="26" s="1"/>
  <c r="M26" i="26"/>
  <c r="L19" i="26"/>
  <c r="R19" i="26" s="1"/>
  <c r="S19" i="26" s="1"/>
  <c r="R18" i="26"/>
  <c r="S18" i="26" s="1"/>
  <c r="U18" i="26" s="1"/>
  <c r="T18" i="26" s="1"/>
  <c r="M18" i="26"/>
  <c r="R17" i="26"/>
  <c r="S17" i="26" s="1"/>
  <c r="T17" i="26" s="1"/>
  <c r="M17" i="26"/>
  <c r="M19" i="26" l="1"/>
  <c r="T26" i="26"/>
  <c r="T29" i="26" s="1"/>
  <c r="U26" i="26"/>
  <c r="U29" i="26" s="1"/>
  <c r="U17" i="26"/>
  <c r="U19" i="26" s="1"/>
  <c r="T19" i="26"/>
  <c r="M29" i="26"/>
  <c r="S29" i="26"/>
</calcChain>
</file>

<file path=xl/sharedStrings.xml><?xml version="1.0" encoding="utf-8"?>
<sst xmlns="http://schemas.openxmlformats.org/spreadsheetml/2006/main" count="408" uniqueCount="165">
  <si>
    <t>№ по ред</t>
  </si>
  <si>
    <t>мярка</t>
  </si>
  <si>
    <t>партида</t>
  </si>
  <si>
    <t xml:space="preserve">година </t>
  </si>
  <si>
    <t>завод</t>
  </si>
  <si>
    <t>ВСИЧКО</t>
  </si>
  <si>
    <t>Метал на гилзата</t>
  </si>
  <si>
    <t>Вид на взривателя</t>
  </si>
  <si>
    <t>От всичкото</t>
  </si>
  <si>
    <t>За единична</t>
  </si>
  <si>
    <t>Нето тегло на 1 БП (кг.)</t>
  </si>
  <si>
    <t>Забележка</t>
  </si>
  <si>
    <t>количество</t>
  </si>
  <si>
    <t>опаковка (сандък)</t>
  </si>
  <si>
    <t>Бруто тегло (тона)</t>
  </si>
  <si>
    <t>Нето тегло (тона)</t>
  </si>
  <si>
    <t>Приведени в СВ</t>
  </si>
  <si>
    <t>Нехерметични</t>
  </si>
  <si>
    <t>бруто тегло (кг.)</t>
  </si>
  <si>
    <t>количество БП</t>
  </si>
  <si>
    <t>к-я 1</t>
  </si>
  <si>
    <t>к-я 2</t>
  </si>
  <si>
    <t>к-я 3</t>
  </si>
  <si>
    <t>Всичко</t>
  </si>
  <si>
    <t>КОМАНДВАНЕ ЗА ЛОГИСТИЧНА ПОДДРЪЖКА</t>
  </si>
  <si>
    <t>бр.</t>
  </si>
  <si>
    <t>Всичко:</t>
  </si>
  <si>
    <t>Мярка</t>
  </si>
  <si>
    <t>Партида</t>
  </si>
  <si>
    <t>Година</t>
  </si>
  <si>
    <t>Завод</t>
  </si>
  <si>
    <t>ЕМК</t>
  </si>
  <si>
    <t>Наименование</t>
  </si>
  <si>
    <t>Бруто</t>
  </si>
  <si>
    <t>Нето</t>
  </si>
  <si>
    <t>тегло</t>
  </si>
  <si>
    <t>(тона)</t>
  </si>
  <si>
    <t>всичко</t>
  </si>
  <si>
    <t>Учебни, разрези и макети</t>
  </si>
  <si>
    <t>№ по ЕНС в ИС „Логистика на БА</t>
  </si>
  <si>
    <t>От всичкото количество</t>
  </si>
  <si>
    <t>За единична опаковка (сандък)</t>
  </si>
  <si>
    <t>Нето тегло на 1 БП (кг)</t>
  </si>
  <si>
    <t>количества по категории и всичко</t>
  </si>
  <si>
    <t>Бруто тегло (кг)</t>
  </si>
  <si>
    <t>Количество БП</t>
  </si>
  <si>
    <t>ВОЕННОВЪЗДУШНИ СИЛИ</t>
  </si>
  <si>
    <t>Класически боеприпаси по чл.86, ал.2, т.2, буква "б"</t>
  </si>
  <si>
    <t>90.383</t>
  </si>
  <si>
    <t xml:space="preserve">Табло- разрез ръчна граната  насъпателна  и отбранителна                              </t>
  </si>
  <si>
    <t xml:space="preserve">Наименование на боеприпасите </t>
  </si>
  <si>
    <t>по категории и всичко</t>
  </si>
  <si>
    <t xml:space="preserve"> </t>
  </si>
  <si>
    <t>24480-ЛОВЕЧ</t>
  </si>
  <si>
    <t>к-я 4</t>
  </si>
  <si>
    <t>к-я 5</t>
  </si>
  <si>
    <t>ИЗМЕНЕНИЕ</t>
  </si>
  <si>
    <t>РАЗДЕЛ ІІ - ЗА УТИЛИЗАЦИЯ</t>
  </si>
  <si>
    <t>Елементи от ЗУР</t>
  </si>
  <si>
    <t>Записани редове:</t>
  </si>
  <si>
    <t>Боеприпаси трета и пета категория</t>
  </si>
  <si>
    <t>БРД за В-750 с шашки  барут към изделие 10001 в корпус в тара № 3</t>
  </si>
  <si>
    <t>БРД за В-750 с шашки  барут към изделие 10001 в корпус без тара № 3</t>
  </si>
  <si>
    <t>Всичко БРД за В-750 с шашки  барут към изделие 10001:</t>
  </si>
  <si>
    <t>БТ-750/10001 Бойна тръба  към изделие 10001 в тара № 5</t>
  </si>
  <si>
    <t>БТ-750/10001 Бойна тръба към изделие 10001 без тара № 5</t>
  </si>
  <si>
    <t>5Ж96/10001 Бойна тръба към изделие 10001</t>
  </si>
  <si>
    <t>Всичко бойна тръба към изделие 10001:</t>
  </si>
  <si>
    <t>Изменят се на редове:</t>
  </si>
  <si>
    <t xml:space="preserve">1.1. Боеприпаси по чл. 86, ал. 2, т. 2, буква "б" </t>
  </si>
  <si>
    <t xml:space="preserve">1.2. Боеприпаси по чл. 86, ал. 2, т. 2, буква "а" </t>
  </si>
  <si>
    <t>Изменя се на ред:</t>
  </si>
  <si>
    <t>Табло- разрез отбранителни ръчни гранати</t>
  </si>
  <si>
    <t>32830-АСЕН</t>
  </si>
  <si>
    <t>Авиационни средства за поразяване</t>
  </si>
  <si>
    <t>МЕХАНИЗМИ ЗА АВИАЦ. БОМБИ</t>
  </si>
  <si>
    <t>РЗ за ЗБ 500 ШМ</t>
  </si>
  <si>
    <t>РЗ за ЗБ 500 ГД</t>
  </si>
  <si>
    <t>ЗР за ЗБ 500 ШМ</t>
  </si>
  <si>
    <t>ЗР за ЗБ 500 ГД</t>
  </si>
  <si>
    <t>1. Боеприпаси по чл.86, ал.2, т.2, буква "б"</t>
  </si>
  <si>
    <t>Раздел ІІ "ЗА УТИЛИЗАЦИЯ"</t>
  </si>
  <si>
    <t>1. Боеприпаси по чл. 86, ал. 2, т. 2, буква "б"</t>
  </si>
  <si>
    <t xml:space="preserve">                                                 № по ЕНС в ИС   "Логистика на БА"</t>
  </si>
  <si>
    <t>34660-СЛИВЕН</t>
  </si>
  <si>
    <t>НАИМЕНОВАНИЕ</t>
  </si>
  <si>
    <t>количество по категории и всичко</t>
  </si>
  <si>
    <t>Боеприпаси първа, втора категория и трета категория</t>
  </si>
  <si>
    <t>116 мм изстрел с реактивен осветителен снаряд FLG-5000 L-4 без Т-7</t>
  </si>
  <si>
    <t>79</t>
  </si>
  <si>
    <t>203</t>
  </si>
  <si>
    <t>73</t>
  </si>
  <si>
    <t>1/2</t>
  </si>
  <si>
    <t>74</t>
  </si>
  <si>
    <t>116 мм изстрел с реактивен агитационен снаряд FLG-5000 М68 без Т-7</t>
  </si>
  <si>
    <t>8/7</t>
  </si>
  <si>
    <t>71</t>
  </si>
  <si>
    <t>2/5</t>
  </si>
  <si>
    <t>4/1</t>
  </si>
  <si>
    <t>89</t>
  </si>
  <si>
    <t>6/5</t>
  </si>
  <si>
    <t>6/6</t>
  </si>
  <si>
    <t>ВСИЧКО:</t>
  </si>
  <si>
    <t>1. Записани редове:</t>
  </si>
  <si>
    <t>116 мм парашутно-агитационен снаряд FLG-5000 М68 без запалка</t>
  </si>
  <si>
    <t>2. Записани редове:</t>
  </si>
  <si>
    <t>116 мм парашутно-осветителен снаряд FLG-5000 L-4 без запалка</t>
  </si>
  <si>
    <t xml:space="preserve">ЕМК-Наименование </t>
  </si>
  <si>
    <t>година</t>
  </si>
  <si>
    <t>22160-Плевен</t>
  </si>
  <si>
    <t>метал на гилзата</t>
  </si>
  <si>
    <t>вид на взривателя</t>
  </si>
  <si>
    <t>от всичкото количество</t>
  </si>
  <si>
    <t>за ед. опаковка</t>
  </si>
  <si>
    <t>нето тегло на БП /кг./</t>
  </si>
  <si>
    <t>количества по кат.</t>
  </si>
  <si>
    <t>кат.1</t>
  </si>
  <si>
    <t>кат.2</t>
  </si>
  <si>
    <t>кат.3</t>
  </si>
  <si>
    <t>бруто тегло /т/</t>
  </si>
  <si>
    <t>нето тегло /т/</t>
  </si>
  <si>
    <t>приведено в СВ</t>
  </si>
  <si>
    <t>Нехерметично</t>
  </si>
  <si>
    <t>бруто тегло /кг./</t>
  </si>
  <si>
    <t>1</t>
  </si>
  <si>
    <t>СУХОПЪТНИ ВОЙСКИ</t>
  </si>
  <si>
    <t>Учебно изделие 9М32МУ към 9Ф621</t>
  </si>
  <si>
    <t xml:space="preserve">Учебно изделие 9М32МУ </t>
  </si>
  <si>
    <t>Изделие 9М 32МУ без формуляр-учебно (V-кат)</t>
  </si>
  <si>
    <t>Класически боеприпаси по чл. 86, ал. 2, т. 2, буква "б"</t>
  </si>
  <si>
    <t>Се заличава</t>
  </si>
  <si>
    <t>1.Записан ред</t>
  </si>
  <si>
    <t>2.Записан ред</t>
  </si>
  <si>
    <t>3.Записан ред</t>
  </si>
  <si>
    <t>№ по ЕСН и ИС "Логистика на БА"</t>
  </si>
  <si>
    <t>военно формирование  26810 - Поповица</t>
  </si>
  <si>
    <t>1. Записан ред:</t>
  </si>
  <si>
    <t xml:space="preserve">РАЗДЕЛ ІІ -                                                                              "За Утилизация" </t>
  </si>
  <si>
    <t>в  Списък № 2 рег.  № 30-10-252/13.03.2023 г. за допълнение и изменение на „Списък на 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рег. № 30-10-193/28.03.2022 г.</t>
  </si>
  <si>
    <t>ИЗГОТВИЛ:</t>
  </si>
  <si>
    <t>НАЧАЛНИК НА ОТДЕЛ “РАЗПОРЕЖДАНЕ С ИЗЛИШНИ ДВИЖИМИ ВЕЩИ"</t>
  </si>
  <si>
    <t>____ .____. 2023 г.</t>
  </si>
  <si>
    <t>СЪГЛАСУВАНО:</t>
  </si>
  <si>
    <t>ЗАМЕСТНИК-НАЧАЛНИК НА ОТБРАНАТА</t>
  </si>
  <si>
    <t>ГЕНЕРАЛ-ЛЕЙТЕНАНТ                                    ЦАНКО СТОЙКОВ</t>
  </si>
  <si>
    <t>ДИРЕКТОР НА ДИРЕКЦИЯ "ЛОГИСТИКА"</t>
  </si>
  <si>
    <t>БРИГАДЕН ГЕНЕРАЛ                                      МИТКО ГРИГОРОВ</t>
  </si>
  <si>
    <t>ДИРЕКТОР НА ДИРЕКЦИЯ „СИГУРНОСТ НА ИНФОРМАЦИЯТА”</t>
  </si>
  <si>
    <t>НАЧАЛНИК НА ОТДЕЛ “ВЪОРЪЖЕНИЕ, ТЕХНИКА И БОЕПРИПАСИ"</t>
  </si>
  <si>
    <t>ПОЛКОВНИК                                     ИЛИЯ МЪРХОВ</t>
  </si>
  <si>
    <t>РАЗЧЕТ ЗА ИЗПРАЩАНЕ:</t>
  </si>
  <si>
    <t xml:space="preserve">Екз. единствен - за дело </t>
  </si>
  <si>
    <t>Електронно копие по АИС „Документооборот“:</t>
  </si>
  <si>
    <t>1 - за Д "Логистика"</t>
  </si>
  <si>
    <t>ПОЛКОВНИК                                     АНГЕЛ БЕШИНСКИ</t>
  </si>
  <si>
    <t>ПОЛКОВНИК                                     ТОДОР ХРИСТОВ</t>
  </si>
  <si>
    <t>ГЛАВЕН СПЕЦИАЛИСТ В ОТДЕЛ “РАЗПОРЕЖДАНЕ С ИЗЛИШНИ ДВИЖИМИ ВЕЩИ"</t>
  </si>
  <si>
    <t>Ц.СЛ                                        ЕВГЕНИ ПОПОВ</t>
  </si>
  <si>
    <t>Класифицираните документи и материали (ако има такива) се отстраняват от всяко от изделията от списъка преди предаването им за реализация/утилизация.</t>
  </si>
  <si>
    <t>Забележка:</t>
  </si>
  <si>
    <t>НАЧАЛНИК НА ОТБРАНАТА</t>
  </si>
  <si>
    <t>АДМИРАЛ                                     ЕМИЛ ЕФТИМОВ</t>
  </si>
  <si>
    <t>.10.2023 г.</t>
  </si>
  <si>
    <t>1.Записан ред:</t>
  </si>
  <si>
    <t>2.Записан ред: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</si>
</sst>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"/>
    <numFmt numFmtId="165" formatCode="0.0000"/>
    <numFmt numFmtId="166" formatCode="#,##0.0"/>
    <numFmt numFmtId="167" formatCode="#,##0.000"/>
    <numFmt numFmtId="168" formatCode="0.000"/>
  </numFmts>
  <fonts count="36">
    <font>
      <sz val="11"/>
      <color theme="1"/>
      <name val="Times New Roman"/>
      <charset val="13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Helv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0"/>
        <bgColor indexed="27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81">
    <xf numFmtId="0" fontId="0" fillId="0" borderId="0"/>
    <xf numFmtId="0" fontId="14" fillId="0" borderId="0"/>
    <xf numFmtId="0" fontId="8" fillId="0" borderId="0"/>
    <xf numFmtId="0" fontId="8" fillId="0" borderId="0"/>
    <xf numFmtId="0" fontId="10" fillId="0" borderId="0"/>
    <xf numFmtId="0" fontId="12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2" fillId="0" borderId="0"/>
    <xf numFmtId="0" fontId="8" fillId="0" borderId="0"/>
    <xf numFmtId="0" fontId="10" fillId="0" borderId="0"/>
    <xf numFmtId="0" fontId="1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3" fillId="0" borderId="0"/>
    <xf numFmtId="0" fontId="8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1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8" fillId="0" borderId="0"/>
    <xf numFmtId="0" fontId="10" fillId="0" borderId="0"/>
    <xf numFmtId="0" fontId="4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3" fillId="0" borderId="0"/>
    <xf numFmtId="0" fontId="31" fillId="0" borderId="0"/>
  </cellStyleXfs>
  <cellXfs count="522">
    <xf numFmtId="0" fontId="0" fillId="0" borderId="0" xfId="0"/>
    <xf numFmtId="0" fontId="2" fillId="0" borderId="0" xfId="20" applyFill="1"/>
    <xf numFmtId="0" fontId="2" fillId="0" borderId="0" xfId="20" applyAlignment="1"/>
    <xf numFmtId="0" fontId="2" fillId="0" borderId="0" xfId="20"/>
    <xf numFmtId="49" fontId="4" fillId="3" borderId="2" xfId="62" applyNumberFormat="1" applyFont="1" applyFill="1" applyBorder="1" applyAlignment="1">
      <alignment horizontal="center" vertical="center"/>
    </xf>
    <xf numFmtId="0" fontId="4" fillId="3" borderId="3" xfId="62" applyNumberFormat="1" applyFont="1" applyFill="1" applyBorder="1" applyAlignment="1">
      <alignment horizontal="center" vertical="center"/>
    </xf>
    <xf numFmtId="3" fontId="4" fillId="3" borderId="2" xfId="68" applyNumberFormat="1" applyFont="1" applyFill="1" applyBorder="1" applyAlignment="1">
      <alignment horizontal="centerContinuous" vertical="center"/>
    </xf>
    <xf numFmtId="49" fontId="4" fillId="3" borderId="6" xfId="62" applyNumberFormat="1" applyFont="1" applyFill="1" applyBorder="1" applyAlignment="1">
      <alignment horizontal="center" vertical="center"/>
    </xf>
    <xf numFmtId="0" fontId="4" fillId="3" borderId="7" xfId="62" applyNumberFormat="1" applyFont="1" applyFill="1" applyBorder="1" applyAlignment="1">
      <alignment horizontal="center" vertical="center"/>
    </xf>
    <xf numFmtId="3" fontId="4" fillId="3" borderId="8" xfId="68" applyNumberFormat="1" applyFont="1" applyFill="1" applyBorder="1" applyAlignment="1">
      <alignment horizontal="centerContinuous" vertical="center"/>
    </xf>
    <xf numFmtId="3" fontId="4" fillId="3" borderId="6" xfId="68" applyNumberFormat="1" applyFont="1" applyFill="1" applyBorder="1" applyAlignment="1">
      <alignment horizontal="centerContinuous" vertical="center"/>
    </xf>
    <xf numFmtId="3" fontId="4" fillId="3" borderId="2" xfId="68" applyNumberFormat="1" applyFont="1" applyFill="1" applyBorder="1" applyAlignment="1">
      <alignment vertical="center"/>
    </xf>
    <xf numFmtId="3" fontId="4" fillId="3" borderId="6" xfId="62" applyNumberFormat="1" applyFont="1" applyFill="1" applyBorder="1" applyAlignment="1">
      <alignment horizontal="center" vertical="center" wrapText="1"/>
    </xf>
    <xf numFmtId="49" fontId="4" fillId="3" borderId="8" xfId="62" applyNumberFormat="1" applyFont="1" applyFill="1" applyBorder="1" applyAlignment="1">
      <alignment horizontal="center" vertical="center"/>
    </xf>
    <xf numFmtId="0" fontId="4" fillId="3" borderId="9" xfId="62" applyNumberFormat="1" applyFont="1" applyFill="1" applyBorder="1" applyAlignment="1">
      <alignment horizontal="center" vertical="center"/>
    </xf>
    <xf numFmtId="3" fontId="4" fillId="3" borderId="8" xfId="62" applyNumberFormat="1" applyFont="1" applyFill="1" applyBorder="1" applyAlignment="1">
      <alignment horizontal="center" vertical="center" wrapText="1"/>
    </xf>
    <xf numFmtId="0" fontId="4" fillId="0" borderId="2" xfId="62" applyNumberFormat="1" applyFont="1" applyFill="1" applyBorder="1" applyAlignment="1">
      <alignment horizontal="center" vertical="center"/>
    </xf>
    <xf numFmtId="0" fontId="4" fillId="0" borderId="8" xfId="62" applyNumberFormat="1" applyFont="1" applyFill="1" applyBorder="1" applyAlignment="1">
      <alignment horizontal="center" vertical="center"/>
    </xf>
    <xf numFmtId="0" fontId="4" fillId="0" borderId="4" xfId="62" applyNumberFormat="1" applyFont="1" applyFill="1" applyBorder="1" applyAlignment="1">
      <alignment horizontal="center" vertical="center"/>
    </xf>
    <xf numFmtId="0" fontId="4" fillId="0" borderId="5" xfId="62" applyNumberFormat="1" applyFont="1" applyFill="1" applyBorder="1" applyAlignment="1">
      <alignment horizontal="center" vertical="center"/>
    </xf>
    <xf numFmtId="0" fontId="4" fillId="0" borderId="3" xfId="62" applyNumberFormat="1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/>
    </xf>
    <xf numFmtId="49" fontId="4" fillId="0" borderId="3" xfId="62" applyNumberFormat="1" applyFont="1" applyFill="1" applyBorder="1" applyAlignment="1">
      <alignment horizontal="center" vertical="center"/>
    </xf>
    <xf numFmtId="49" fontId="4" fillId="0" borderId="9" xfId="62" applyNumberFormat="1" applyFont="1" applyFill="1" applyBorder="1" applyAlignment="1">
      <alignment horizontal="center" vertical="center"/>
    </xf>
    <xf numFmtId="0" fontId="5" fillId="0" borderId="5" xfId="62" applyNumberFormat="1" applyFont="1" applyFill="1" applyBorder="1" applyAlignment="1">
      <alignment horizontal="left" vertical="center"/>
    </xf>
    <xf numFmtId="0" fontId="5" fillId="0" borderId="5" xfId="62" applyNumberFormat="1" applyFont="1" applyFill="1" applyBorder="1" applyAlignment="1">
      <alignment horizontal="center" vertical="center"/>
    </xf>
    <xf numFmtId="0" fontId="4" fillId="0" borderId="3" xfId="62" applyNumberFormat="1" applyFont="1" applyFill="1" applyBorder="1" applyAlignment="1">
      <alignment horizontal="right" vertical="center" textRotation="90"/>
    </xf>
    <xf numFmtId="0" fontId="4" fillId="0" borderId="5" xfId="62" applyNumberFormat="1" applyFont="1" applyFill="1" applyBorder="1" applyAlignment="1">
      <alignment horizontal="right" vertical="center" textRotation="90"/>
    </xf>
    <xf numFmtId="3" fontId="4" fillId="0" borderId="3" xfId="62" applyNumberFormat="1" applyFont="1" applyFill="1" applyBorder="1" applyAlignment="1">
      <alignment horizontal="right" vertical="center"/>
    </xf>
    <xf numFmtId="0" fontId="4" fillId="0" borderId="5" xfId="62" applyNumberFormat="1" applyFont="1" applyFill="1" applyBorder="1" applyAlignment="1">
      <alignment horizontal="center"/>
    </xf>
    <xf numFmtId="49" fontId="4" fillId="0" borderId="5" xfId="62" applyNumberFormat="1" applyFont="1" applyFill="1" applyBorder="1" applyAlignment="1">
      <alignment horizontal="center"/>
    </xf>
    <xf numFmtId="0" fontId="4" fillId="0" borderId="5" xfId="62" applyNumberFormat="1" applyFont="1" applyFill="1" applyBorder="1" applyAlignment="1">
      <alignment horizontal="right"/>
    </xf>
    <xf numFmtId="1" fontId="4" fillId="0" borderId="5" xfId="62" applyNumberFormat="1" applyFont="1" applyFill="1" applyBorder="1" applyAlignment="1">
      <alignment horizontal="right"/>
    </xf>
    <xf numFmtId="0" fontId="5" fillId="0" borderId="5" xfId="69" applyFont="1" applyFill="1" applyBorder="1" applyAlignment="1">
      <alignment horizontal="left" vertical="center"/>
    </xf>
    <xf numFmtId="0" fontId="4" fillId="0" borderId="5" xfId="20" applyFont="1" applyFill="1" applyBorder="1" applyAlignment="1">
      <alignment horizontal="center" vertical="center"/>
    </xf>
    <xf numFmtId="1" fontId="4" fillId="0" borderId="5" xfId="20" applyNumberFormat="1" applyFont="1" applyFill="1" applyBorder="1" applyAlignment="1">
      <alignment horizontal="center" vertical="center"/>
    </xf>
    <xf numFmtId="0" fontId="4" fillId="0" borderId="5" xfId="20" applyFont="1" applyFill="1" applyBorder="1" applyAlignment="1">
      <alignment horizontal="left" vertical="top"/>
    </xf>
    <xf numFmtId="49" fontId="4" fillId="0" borderId="5" xfId="20" applyNumberFormat="1" applyFont="1" applyFill="1" applyBorder="1" applyAlignment="1">
      <alignment horizontal="center" vertical="center"/>
    </xf>
    <xf numFmtId="0" fontId="4" fillId="0" borderId="5" xfId="20" applyNumberFormat="1" applyFont="1" applyFill="1" applyBorder="1" applyAlignment="1">
      <alignment horizontal="right" vertical="center"/>
    </xf>
    <xf numFmtId="3" fontId="4" fillId="0" borderId="5" xfId="20" applyNumberFormat="1" applyFont="1" applyFill="1" applyBorder="1" applyAlignment="1">
      <alignment horizontal="right" vertical="center"/>
    </xf>
    <xf numFmtId="0" fontId="4" fillId="0" borderId="5" xfId="20" applyNumberFormat="1" applyFont="1" applyFill="1" applyBorder="1" applyAlignment="1">
      <alignment horizontal="center" vertical="center"/>
    </xf>
    <xf numFmtId="0" fontId="4" fillId="0" borderId="5" xfId="20" applyFont="1" applyFill="1" applyBorder="1" applyAlignment="1">
      <alignment horizontal="right" vertical="center"/>
    </xf>
    <xf numFmtId="0" fontId="5" fillId="0" borderId="5" xfId="20" applyFont="1" applyFill="1" applyBorder="1" applyAlignment="1">
      <alignment horizontal="center" vertical="center"/>
    </xf>
    <xf numFmtId="1" fontId="5" fillId="0" borderId="5" xfId="20" applyNumberFormat="1" applyFont="1" applyFill="1" applyBorder="1" applyAlignment="1">
      <alignment horizontal="center" vertical="center"/>
    </xf>
    <xf numFmtId="0" fontId="5" fillId="0" borderId="5" xfId="20" applyFont="1" applyFill="1" applyBorder="1" applyAlignment="1">
      <alignment horizontal="right" vertical="top"/>
    </xf>
    <xf numFmtId="0" fontId="5" fillId="0" borderId="5" xfId="20" applyFont="1" applyFill="1" applyBorder="1" applyAlignment="1">
      <alignment horizontal="right" vertical="center"/>
    </xf>
    <xf numFmtId="3" fontId="5" fillId="0" borderId="5" xfId="20" applyNumberFormat="1" applyFont="1" applyFill="1" applyBorder="1" applyAlignment="1">
      <alignment horizontal="right" vertical="center"/>
    </xf>
    <xf numFmtId="49" fontId="4" fillId="0" borderId="5" xfId="20" applyNumberFormat="1" applyFont="1" applyFill="1" applyBorder="1" applyAlignment="1">
      <alignment horizontal="right" vertical="center"/>
    </xf>
    <xf numFmtId="0" fontId="4" fillId="0" borderId="9" xfId="67" applyNumberFormat="1" applyFont="1" applyFill="1" applyBorder="1" applyAlignment="1">
      <alignment horizontal="center" vertical="center"/>
    </xf>
    <xf numFmtId="3" fontId="4" fillId="0" borderId="9" xfId="20" applyNumberFormat="1" applyFont="1" applyFill="1" applyBorder="1" applyAlignment="1">
      <alignment horizontal="right" vertical="center"/>
    </xf>
    <xf numFmtId="0" fontId="5" fillId="0" borderId="5" xfId="20" applyNumberFormat="1" applyFont="1" applyFill="1" applyBorder="1" applyAlignment="1">
      <alignment horizontal="center" vertical="center"/>
    </xf>
    <xf numFmtId="49" fontId="5" fillId="0" borderId="5" xfId="20" applyNumberFormat="1" applyFont="1" applyFill="1" applyBorder="1" applyAlignment="1">
      <alignment horizontal="center" vertical="center"/>
    </xf>
    <xf numFmtId="0" fontId="5" fillId="0" borderId="9" xfId="67" applyNumberFormat="1" applyFont="1" applyFill="1" applyBorder="1" applyAlignment="1">
      <alignment horizontal="center" vertical="center"/>
    </xf>
    <xf numFmtId="49" fontId="5" fillId="0" borderId="5" xfId="20" applyNumberFormat="1" applyFont="1" applyFill="1" applyBorder="1" applyAlignment="1">
      <alignment horizontal="right" vertical="center"/>
    </xf>
    <xf numFmtId="0" fontId="2" fillId="3" borderId="10" xfId="20" applyFill="1" applyBorder="1" applyAlignment="1">
      <alignment horizontal="centerContinuous"/>
    </xf>
    <xf numFmtId="3" fontId="4" fillId="3" borderId="10" xfId="68" applyNumberFormat="1" applyFont="1" applyFill="1" applyBorder="1" applyAlignment="1">
      <alignment horizontal="centerContinuous" vertical="center"/>
    </xf>
    <xf numFmtId="3" fontId="4" fillId="3" borderId="11" xfId="68" applyNumberFormat="1" applyFont="1" applyFill="1" applyBorder="1" applyAlignment="1">
      <alignment horizontal="centerContinuous" vertical="center"/>
    </xf>
    <xf numFmtId="164" fontId="4" fillId="3" borderId="2" xfId="68" applyNumberFormat="1" applyFont="1" applyFill="1" applyBorder="1" applyAlignment="1">
      <alignment horizontal="centerContinuous" vertical="center"/>
    </xf>
    <xf numFmtId="164" fontId="4" fillId="3" borderId="10" xfId="68" applyNumberFormat="1" applyFont="1" applyFill="1" applyBorder="1" applyAlignment="1">
      <alignment horizontal="centerContinuous" vertical="center"/>
    </xf>
    <xf numFmtId="0" fontId="2" fillId="3" borderId="12" xfId="20" applyFill="1" applyBorder="1" applyAlignment="1">
      <alignment horizontal="centerContinuous"/>
    </xf>
    <xf numFmtId="3" fontId="4" fillId="3" borderId="12" xfId="68" applyNumberFormat="1" applyFont="1" applyFill="1" applyBorder="1" applyAlignment="1">
      <alignment horizontal="centerContinuous" vertical="center"/>
    </xf>
    <xf numFmtId="3" fontId="4" fillId="3" borderId="13" xfId="68" applyNumberFormat="1" applyFont="1" applyFill="1" applyBorder="1" applyAlignment="1">
      <alignment horizontal="centerContinuous" vertical="center"/>
    </xf>
    <xf numFmtId="3" fontId="4" fillId="3" borderId="8" xfId="68" applyNumberFormat="1" applyFont="1" applyFill="1" applyBorder="1" applyAlignment="1">
      <alignment vertical="center"/>
    </xf>
    <xf numFmtId="3" fontId="4" fillId="3" borderId="12" xfId="68" applyNumberFormat="1" applyFont="1" applyFill="1" applyBorder="1" applyAlignment="1">
      <alignment vertical="center"/>
    </xf>
    <xf numFmtId="0" fontId="2" fillId="3" borderId="0" xfId="20" applyFill="1" applyAlignment="1">
      <alignment horizontal="centerContinuous" vertical="center"/>
    </xf>
    <xf numFmtId="3" fontId="4" fillId="3" borderId="0" xfId="68" applyNumberFormat="1" applyFont="1" applyFill="1" applyBorder="1" applyAlignment="1">
      <alignment horizontal="centerContinuous" vertical="center"/>
    </xf>
    <xf numFmtId="3" fontId="4" fillId="3" borderId="14" xfId="68" applyNumberFormat="1" applyFont="1" applyFill="1" applyBorder="1" applyAlignment="1">
      <alignment horizontal="centerContinuous" vertical="center"/>
    </xf>
    <xf numFmtId="3" fontId="4" fillId="3" borderId="3" xfId="68" applyNumberFormat="1" applyFont="1" applyFill="1" applyBorder="1" applyAlignment="1">
      <alignment vertical="center"/>
    </xf>
    <xf numFmtId="3" fontId="4" fillId="3" borderId="10" xfId="68" applyNumberFormat="1" applyFont="1" applyFill="1" applyBorder="1" applyAlignment="1">
      <alignment vertical="center"/>
    </xf>
    <xf numFmtId="3" fontId="4" fillId="3" borderId="7" xfId="62" applyNumberFormat="1" applyFont="1" applyFill="1" applyBorder="1" applyAlignment="1">
      <alignment horizontal="center" vertical="center" wrapText="1"/>
    </xf>
    <xf numFmtId="3" fontId="4" fillId="3" borderId="0" xfId="62" applyNumberFormat="1" applyFont="1" applyFill="1" applyBorder="1" applyAlignment="1">
      <alignment horizontal="center" vertical="center" wrapText="1"/>
    </xf>
    <xf numFmtId="3" fontId="4" fillId="3" borderId="9" xfId="62" applyNumberFormat="1" applyFont="1" applyFill="1" applyBorder="1" applyAlignment="1">
      <alignment horizontal="center" vertical="center" wrapText="1"/>
    </xf>
    <xf numFmtId="3" fontId="4" fillId="3" borderId="12" xfId="62" applyNumberFormat="1" applyFont="1" applyFill="1" applyBorder="1" applyAlignment="1">
      <alignment horizontal="center" vertical="center" wrapText="1"/>
    </xf>
    <xf numFmtId="3" fontId="4" fillId="0" borderId="5" xfId="62" applyNumberFormat="1" applyFont="1" applyFill="1" applyBorder="1" applyAlignment="1">
      <alignment horizontal="right"/>
    </xf>
    <xf numFmtId="3" fontId="4" fillId="0" borderId="5" xfId="62" applyNumberFormat="1" applyFont="1" applyFill="1" applyBorder="1" applyAlignment="1">
      <alignment horizontal="right" vertical="center"/>
    </xf>
    <xf numFmtId="164" fontId="4" fillId="3" borderId="11" xfId="68" applyNumberFormat="1" applyFont="1" applyFill="1" applyBorder="1" applyAlignment="1">
      <alignment horizontal="centerContinuous" vertical="center"/>
    </xf>
    <xf numFmtId="3" fontId="4" fillId="3" borderId="2" xfId="62" applyNumberFormat="1" applyFont="1" applyFill="1" applyBorder="1" applyAlignment="1">
      <alignment horizontal="centerContinuous" vertical="center"/>
    </xf>
    <xf numFmtId="164" fontId="4" fillId="3" borderId="0" xfId="62" applyNumberFormat="1" applyFont="1" applyFill="1" applyBorder="1" applyAlignment="1">
      <alignment vertical="center"/>
    </xf>
    <xf numFmtId="165" fontId="5" fillId="3" borderId="14" xfId="62" applyNumberFormat="1" applyFont="1" applyFill="1" applyBorder="1" applyAlignment="1">
      <alignment vertical="center"/>
    </xf>
    <xf numFmtId="3" fontId="4" fillId="3" borderId="8" xfId="62" applyNumberFormat="1" applyFont="1" applyFill="1" applyBorder="1" applyAlignment="1">
      <alignment horizontal="centerContinuous" vertical="center"/>
    </xf>
    <xf numFmtId="0" fontId="4" fillId="3" borderId="3" xfId="20" applyFont="1" applyFill="1" applyBorder="1" applyAlignment="1">
      <alignment horizontal="center" vertical="center"/>
    </xf>
    <xf numFmtId="0" fontId="4" fillId="3" borderId="11" xfId="20" applyFont="1" applyFill="1" applyBorder="1" applyAlignment="1">
      <alignment horizontal="center" vertical="center"/>
    </xf>
    <xf numFmtId="0" fontId="4" fillId="3" borderId="7" xfId="20" applyFont="1" applyFill="1" applyBorder="1" applyAlignment="1">
      <alignment horizontal="center" vertical="center"/>
    </xf>
    <xf numFmtId="0" fontId="4" fillId="3" borderId="14" xfId="20" applyFont="1" applyFill="1" applyBorder="1" applyAlignment="1">
      <alignment horizontal="center" vertical="center"/>
    </xf>
    <xf numFmtId="0" fontId="4" fillId="3" borderId="9" xfId="20" applyFont="1" applyFill="1" applyBorder="1" applyAlignment="1">
      <alignment horizontal="center" vertical="center"/>
    </xf>
    <xf numFmtId="0" fontId="4" fillId="3" borderId="13" xfId="20" applyFont="1" applyFill="1" applyBorder="1" applyAlignment="1">
      <alignment horizontal="center" vertical="center"/>
    </xf>
    <xf numFmtId="164" fontId="5" fillId="0" borderId="3" xfId="62" applyNumberFormat="1" applyFont="1" applyFill="1" applyBorder="1" applyAlignment="1">
      <alignment horizontal="right" vertical="center" textRotation="90"/>
    </xf>
    <xf numFmtId="0" fontId="4" fillId="0" borderId="3" xfId="62" applyNumberFormat="1" applyFont="1" applyFill="1" applyBorder="1" applyAlignment="1">
      <alignment horizontal="center" vertical="center" textRotation="90"/>
    </xf>
    <xf numFmtId="164" fontId="4" fillId="0" borderId="5" xfId="62" applyNumberFormat="1" applyFont="1" applyFill="1" applyBorder="1" applyAlignment="1">
      <alignment horizontal="right"/>
    </xf>
    <xf numFmtId="164" fontId="4" fillId="0" borderId="5" xfId="62" applyNumberFormat="1" applyFont="1" applyFill="1" applyBorder="1" applyAlignment="1">
      <alignment horizontal="right" vertical="center"/>
    </xf>
    <xf numFmtId="0" fontId="4" fillId="0" borderId="5" xfId="69" applyFont="1" applyFill="1" applyBorder="1" applyAlignment="1">
      <alignment horizontal="center" vertical="center"/>
    </xf>
    <xf numFmtId="3" fontId="5" fillId="0" borderId="5" xfId="62" applyNumberFormat="1" applyFont="1" applyFill="1" applyBorder="1" applyAlignment="1">
      <alignment horizontal="right" vertical="center"/>
    </xf>
    <xf numFmtId="167" fontId="5" fillId="0" borderId="5" xfId="62" applyNumberFormat="1" applyFont="1" applyFill="1" applyBorder="1" applyAlignment="1">
      <alignment horizontal="right" vertical="center"/>
    </xf>
    <xf numFmtId="4" fontId="5" fillId="0" borderId="5" xfId="62" applyNumberFormat="1" applyFont="1" applyFill="1" applyBorder="1" applyAlignment="1">
      <alignment horizontal="right" vertical="center"/>
    </xf>
    <xf numFmtId="0" fontId="4" fillId="0" borderId="9" xfId="62" applyNumberFormat="1" applyFont="1" applyFill="1" applyBorder="1" applyAlignment="1">
      <alignment horizontal="center" vertical="center"/>
    </xf>
    <xf numFmtId="3" fontId="4" fillId="0" borderId="9" xfId="62" applyNumberFormat="1" applyFont="1" applyFill="1" applyBorder="1" applyAlignment="1">
      <alignment horizontal="right" vertical="center"/>
    </xf>
    <xf numFmtId="0" fontId="5" fillId="0" borderId="5" xfId="69" applyFont="1" applyFill="1" applyBorder="1" applyAlignment="1">
      <alignment horizontal="center" vertical="center"/>
    </xf>
    <xf numFmtId="0" fontId="5" fillId="0" borderId="9" xfId="62" applyNumberFormat="1" applyFont="1" applyFill="1" applyBorder="1" applyAlignment="1">
      <alignment horizontal="center" vertical="center"/>
    </xf>
    <xf numFmtId="3" fontId="5" fillId="0" borderId="9" xfId="62" applyNumberFormat="1" applyFont="1" applyFill="1" applyBorder="1" applyAlignment="1">
      <alignment horizontal="right" vertical="center"/>
    </xf>
    <xf numFmtId="3" fontId="4" fillId="3" borderId="10" xfId="62" applyNumberFormat="1" applyFont="1" applyFill="1" applyBorder="1" applyAlignment="1">
      <alignment horizontal="centerContinuous" vertical="center"/>
    </xf>
    <xf numFmtId="3" fontId="4" fillId="3" borderId="11" xfId="62" applyNumberFormat="1" applyFont="1" applyFill="1" applyBorder="1" applyAlignment="1">
      <alignment horizontal="centerContinuous" vertical="center"/>
    </xf>
    <xf numFmtId="3" fontId="4" fillId="3" borderId="12" xfId="62" applyNumberFormat="1" applyFont="1" applyFill="1" applyBorder="1" applyAlignment="1">
      <alignment horizontal="centerContinuous" vertical="center"/>
    </xf>
    <xf numFmtId="3" fontId="4" fillId="3" borderId="13" xfId="62" applyNumberFormat="1" applyFont="1" applyFill="1" applyBorder="1" applyAlignment="1">
      <alignment horizontal="centerContinuous" vertical="center"/>
    </xf>
    <xf numFmtId="3" fontId="4" fillId="0" borderId="3" xfId="62" applyNumberFormat="1" applyFont="1" applyFill="1" applyBorder="1" applyAlignment="1">
      <alignment horizontal="right" vertical="center" textRotation="90"/>
    </xf>
    <xf numFmtId="1" fontId="4" fillId="0" borderId="3" xfId="62" applyNumberFormat="1" applyFont="1" applyFill="1" applyBorder="1" applyAlignment="1">
      <alignment horizontal="right" vertical="center" textRotation="90"/>
    </xf>
    <xf numFmtId="1" fontId="4" fillId="0" borderId="5" xfId="20" applyNumberFormat="1" applyFont="1" applyFill="1" applyBorder="1" applyAlignment="1">
      <alignment horizontal="right" vertical="center"/>
    </xf>
    <xf numFmtId="2" fontId="4" fillId="0" borderId="5" xfId="20" applyNumberFormat="1" applyFont="1" applyFill="1" applyBorder="1" applyAlignment="1">
      <alignment horizontal="right" vertical="center"/>
    </xf>
    <xf numFmtId="0" fontId="3" fillId="0" borderId="5" xfId="20" applyFont="1" applyBorder="1" applyAlignment="1"/>
    <xf numFmtId="1" fontId="4" fillId="0" borderId="9" xfId="62" applyNumberFormat="1" applyFont="1" applyFill="1" applyBorder="1" applyAlignment="1">
      <alignment horizontal="right" vertical="center"/>
    </xf>
    <xf numFmtId="2" fontId="4" fillId="0" borderId="5" xfId="62" applyNumberFormat="1" applyFont="1" applyFill="1" applyBorder="1" applyAlignment="1">
      <alignment horizontal="right" vertical="center"/>
    </xf>
    <xf numFmtId="1" fontId="5" fillId="0" borderId="9" xfId="62" applyNumberFormat="1" applyFont="1" applyFill="1" applyBorder="1" applyAlignment="1">
      <alignment horizontal="right" vertical="center"/>
    </xf>
    <xf numFmtId="2" fontId="5" fillId="0" borderId="5" xfId="62" applyNumberFormat="1" applyFont="1" applyFill="1" applyBorder="1" applyAlignment="1">
      <alignment horizontal="right" vertical="center"/>
    </xf>
    <xf numFmtId="0" fontId="15" fillId="0" borderId="0" xfId="20" applyFont="1" applyAlignment="1"/>
    <xf numFmtId="0" fontId="16" fillId="0" borderId="5" xfId="62" applyNumberFormat="1" applyFont="1" applyFill="1" applyBorder="1" applyAlignment="1">
      <alignment horizontal="center" vertical="center"/>
    </xf>
    <xf numFmtId="0" fontId="17" fillId="2" borderId="5" xfId="69" applyFont="1" applyFill="1" applyBorder="1" applyAlignment="1">
      <alignment horizontal="left" vertical="center"/>
    </xf>
    <xf numFmtId="0" fontId="5" fillId="0" borderId="5" xfId="20" applyFont="1" applyFill="1" applyBorder="1" applyAlignment="1">
      <alignment horizontal="left" vertical="top"/>
    </xf>
    <xf numFmtId="3" fontId="4" fillId="0" borderId="2" xfId="68" applyNumberFormat="1" applyFont="1" applyFill="1" applyBorder="1" applyAlignment="1">
      <alignment horizontal="centerContinuous" vertical="center"/>
    </xf>
    <xf numFmtId="3" fontId="4" fillId="0" borderId="10" xfId="68" applyNumberFormat="1" applyFont="1" applyFill="1" applyBorder="1" applyAlignment="1">
      <alignment horizontal="centerContinuous" vertical="center"/>
    </xf>
    <xf numFmtId="164" fontId="4" fillId="0" borderId="2" xfId="68" applyNumberFormat="1" applyFont="1" applyFill="1" applyBorder="1" applyAlignment="1">
      <alignment horizontal="centerContinuous" vertical="center"/>
    </xf>
    <xf numFmtId="164" fontId="4" fillId="0" borderId="10" xfId="68" applyNumberFormat="1" applyFont="1" applyFill="1" applyBorder="1" applyAlignment="1">
      <alignment horizontal="centerContinuous" vertical="center"/>
    </xf>
    <xf numFmtId="164" fontId="4" fillId="0" borderId="11" xfId="68" applyNumberFormat="1" applyFont="1" applyFill="1" applyBorder="1" applyAlignment="1">
      <alignment horizontal="centerContinuous" vertical="center"/>
    </xf>
    <xf numFmtId="3" fontId="4" fillId="0" borderId="2" xfId="62" applyNumberFormat="1" applyFont="1" applyFill="1" applyBorder="1" applyAlignment="1">
      <alignment horizontal="centerContinuous" vertical="center"/>
    </xf>
    <xf numFmtId="3" fontId="4" fillId="0" borderId="10" xfId="62" applyNumberFormat="1" applyFont="1" applyFill="1" applyBorder="1" applyAlignment="1">
      <alignment horizontal="centerContinuous" vertical="center"/>
    </xf>
    <xf numFmtId="3" fontId="4" fillId="0" borderId="11" xfId="62" applyNumberFormat="1" applyFont="1" applyFill="1" applyBorder="1" applyAlignment="1">
      <alignment horizontal="centerContinuous" vertical="center"/>
    </xf>
    <xf numFmtId="0" fontId="10" fillId="0" borderId="0" xfId="12" applyFill="1"/>
    <xf numFmtId="3" fontId="4" fillId="0" borderId="8" xfId="68" applyNumberFormat="1" applyFont="1" applyFill="1" applyBorder="1" applyAlignment="1">
      <alignment horizontal="centerContinuous" vertical="center"/>
    </xf>
    <xf numFmtId="3" fontId="4" fillId="0" borderId="12" xfId="68" applyNumberFormat="1" applyFont="1" applyFill="1" applyBorder="1" applyAlignment="1">
      <alignment horizontal="centerContinuous" vertical="center"/>
    </xf>
    <xf numFmtId="3" fontId="4" fillId="0" borderId="8" xfId="68" applyNumberFormat="1" applyFont="1" applyFill="1" applyBorder="1" applyAlignment="1">
      <alignment vertical="center"/>
    </xf>
    <xf numFmtId="3" fontId="4" fillId="0" borderId="12" xfId="68" applyNumberFormat="1" applyFont="1" applyFill="1" applyBorder="1" applyAlignment="1">
      <alignment vertical="center"/>
    </xf>
    <xf numFmtId="164" fontId="4" fillId="0" borderId="0" xfId="62" applyNumberFormat="1" applyFont="1" applyFill="1" applyBorder="1" applyAlignment="1">
      <alignment vertical="center"/>
    </xf>
    <xf numFmtId="165" fontId="5" fillId="0" borderId="14" xfId="62" applyNumberFormat="1" applyFont="1" applyFill="1" applyBorder="1" applyAlignment="1">
      <alignment vertical="center"/>
    </xf>
    <xf numFmtId="3" fontId="4" fillId="0" borderId="8" xfId="62" applyNumberFormat="1" applyFont="1" applyFill="1" applyBorder="1" applyAlignment="1">
      <alignment horizontal="centerContinuous" vertical="center"/>
    </xf>
    <xf numFmtId="3" fontId="4" fillId="0" borderId="12" xfId="62" applyNumberFormat="1" applyFont="1" applyFill="1" applyBorder="1" applyAlignment="1">
      <alignment horizontal="centerContinuous" vertical="center"/>
    </xf>
    <xf numFmtId="3" fontId="4" fillId="0" borderId="13" xfId="62" applyNumberFormat="1" applyFont="1" applyFill="1" applyBorder="1" applyAlignment="1">
      <alignment horizontal="centerContinuous" vertical="center"/>
    </xf>
    <xf numFmtId="3" fontId="4" fillId="0" borderId="6" xfId="68" applyNumberFormat="1" applyFont="1" applyFill="1" applyBorder="1" applyAlignment="1">
      <alignment horizontal="centerContinuous" vertical="center"/>
    </xf>
    <xf numFmtId="3" fontId="4" fillId="0" borderId="0" xfId="68" applyNumberFormat="1" applyFont="1" applyFill="1" applyBorder="1" applyAlignment="1">
      <alignment horizontal="centerContinuous" vertical="center"/>
    </xf>
    <xf numFmtId="3" fontId="4" fillId="0" borderId="14" xfId="68" applyNumberFormat="1" applyFont="1" applyFill="1" applyBorder="1" applyAlignment="1">
      <alignment horizontal="centerContinuous" vertical="center"/>
    </xf>
    <xf numFmtId="0" fontId="4" fillId="0" borderId="3" xfId="12" applyFont="1" applyFill="1" applyBorder="1" applyAlignment="1">
      <alignment horizontal="center" vertical="center"/>
    </xf>
    <xf numFmtId="0" fontId="4" fillId="0" borderId="11" xfId="12" applyFont="1" applyFill="1" applyBorder="1" applyAlignment="1">
      <alignment horizontal="center" vertical="center"/>
    </xf>
    <xf numFmtId="0" fontId="4" fillId="0" borderId="7" xfId="12" applyFont="1" applyFill="1" applyBorder="1" applyAlignment="1">
      <alignment horizontal="center" vertical="center"/>
    </xf>
    <xf numFmtId="0" fontId="4" fillId="0" borderId="14" xfId="12" applyFont="1" applyFill="1" applyBorder="1" applyAlignment="1">
      <alignment horizontal="center" vertical="center"/>
    </xf>
    <xf numFmtId="3" fontId="4" fillId="0" borderId="2" xfId="68" applyNumberFormat="1" applyFont="1" applyFill="1" applyBorder="1" applyAlignment="1">
      <alignment vertical="center"/>
    </xf>
    <xf numFmtId="3" fontId="4" fillId="0" borderId="3" xfId="68" applyNumberFormat="1" applyFont="1" applyFill="1" applyBorder="1" applyAlignment="1">
      <alignment vertical="center"/>
    </xf>
    <xf numFmtId="3" fontId="4" fillId="0" borderId="10" xfId="68" applyNumberFormat="1" applyFont="1" applyFill="1" applyBorder="1" applyAlignment="1">
      <alignment vertical="center"/>
    </xf>
    <xf numFmtId="3" fontId="4" fillId="0" borderId="6" xfId="62" applyNumberFormat="1" applyFont="1" applyFill="1" applyBorder="1" applyAlignment="1">
      <alignment horizontal="center" vertical="center" wrapText="1"/>
    </xf>
    <xf numFmtId="3" fontId="4" fillId="0" borderId="7" xfId="62" applyNumberFormat="1" applyFont="1" applyFill="1" applyBorder="1" applyAlignment="1">
      <alignment horizontal="center" vertical="center" wrapText="1"/>
    </xf>
    <xf numFmtId="3" fontId="4" fillId="0" borderId="0" xfId="62" applyNumberFormat="1" applyFont="1" applyFill="1" applyBorder="1" applyAlignment="1">
      <alignment horizontal="center" vertical="center" wrapText="1"/>
    </xf>
    <xf numFmtId="3" fontId="4" fillId="0" borderId="8" xfId="62" applyNumberFormat="1" applyFont="1" applyFill="1" applyBorder="1" applyAlignment="1">
      <alignment horizontal="center" vertical="center" wrapText="1"/>
    </xf>
    <xf numFmtId="3" fontId="4" fillId="0" borderId="9" xfId="62" applyNumberFormat="1" applyFont="1" applyFill="1" applyBorder="1" applyAlignment="1">
      <alignment horizontal="center" vertical="center" wrapText="1"/>
    </xf>
    <xf numFmtId="3" fontId="4" fillId="0" borderId="12" xfId="62" applyNumberFormat="1" applyFont="1" applyFill="1" applyBorder="1" applyAlignment="1">
      <alignment horizontal="center" vertical="center" wrapText="1"/>
    </xf>
    <xf numFmtId="0" fontId="4" fillId="0" borderId="9" xfId="12" applyFont="1" applyFill="1" applyBorder="1" applyAlignment="1">
      <alignment horizontal="center" vertical="center"/>
    </xf>
    <xf numFmtId="0" fontId="4" fillId="0" borderId="13" xfId="12" applyFont="1" applyFill="1" applyBorder="1" applyAlignment="1">
      <alignment horizontal="center" vertical="center"/>
    </xf>
    <xf numFmtId="0" fontId="5" fillId="0" borderId="5" xfId="69" applyFont="1" applyFill="1" applyBorder="1" applyAlignment="1">
      <alignment horizontal="center" vertical="center" wrapText="1"/>
    </xf>
    <xf numFmtId="0" fontId="19" fillId="0" borderId="5" xfId="69" applyNumberFormat="1" applyFont="1" applyFill="1" applyBorder="1" applyAlignment="1">
      <alignment horizontal="center" vertical="center"/>
    </xf>
    <xf numFmtId="1" fontId="4" fillId="0" borderId="5" xfId="69" applyNumberFormat="1" applyFont="1" applyFill="1" applyBorder="1" applyAlignment="1">
      <alignment horizontal="center" vertical="center"/>
    </xf>
    <xf numFmtId="2" fontId="4" fillId="0" borderId="5" xfId="69" applyNumberFormat="1" applyFont="1" applyFill="1" applyBorder="1" applyAlignment="1">
      <alignment horizontal="center" vertical="center"/>
    </xf>
    <xf numFmtId="2" fontId="4" fillId="0" borderId="5" xfId="70" applyNumberFormat="1" applyFont="1" applyFill="1" applyBorder="1" applyAlignment="1">
      <alignment horizontal="center"/>
    </xf>
    <xf numFmtId="0" fontId="19" fillId="0" borderId="5" xfId="69" applyFont="1" applyFill="1" applyBorder="1" applyAlignment="1">
      <alignment vertical="center"/>
    </xf>
    <xf numFmtId="0" fontId="19" fillId="0" borderId="5" xfId="69" applyFont="1" applyFill="1" applyBorder="1" applyAlignment="1">
      <alignment horizontal="center" vertical="center"/>
    </xf>
    <xf numFmtId="2" fontId="19" fillId="0" borderId="5" xfId="69" applyNumberFormat="1" applyFont="1" applyFill="1" applyBorder="1" applyAlignment="1">
      <alignment horizontal="center" vertical="center"/>
    </xf>
    <xf numFmtId="0" fontId="4" fillId="4" borderId="5" xfId="62" applyNumberFormat="1" applyFont="1" applyFill="1" applyBorder="1" applyAlignment="1">
      <alignment horizontal="center" vertical="center"/>
    </xf>
    <xf numFmtId="0" fontId="5" fillId="4" borderId="9" xfId="62" applyNumberFormat="1" applyFont="1" applyFill="1" applyBorder="1" applyAlignment="1">
      <alignment horizontal="center" vertical="center"/>
    </xf>
    <xf numFmtId="0" fontId="5" fillId="4" borderId="5" xfId="69" applyFont="1" applyFill="1" applyBorder="1" applyAlignment="1">
      <alignment horizontal="center" vertical="center" wrapText="1"/>
    </xf>
    <xf numFmtId="0" fontId="19" fillId="4" borderId="5" xfId="69" applyNumberFormat="1" applyFont="1" applyFill="1" applyBorder="1" applyAlignment="1">
      <alignment horizontal="center" vertical="center"/>
    </xf>
    <xf numFmtId="1" fontId="4" fillId="4" borderId="5" xfId="69" applyNumberFormat="1" applyFont="1" applyFill="1" applyBorder="1" applyAlignment="1">
      <alignment horizontal="center" vertical="center"/>
    </xf>
    <xf numFmtId="2" fontId="4" fillId="4" borderId="5" xfId="69" applyNumberFormat="1" applyFont="1" applyFill="1" applyBorder="1" applyAlignment="1">
      <alignment horizontal="center" vertical="center"/>
    </xf>
    <xf numFmtId="2" fontId="4" fillId="4" borderId="5" xfId="70" applyNumberFormat="1" applyFont="1" applyFill="1" applyBorder="1" applyAlignment="1">
      <alignment horizontal="center"/>
    </xf>
    <xf numFmtId="0" fontId="19" fillId="4" borderId="5" xfId="69" applyFont="1" applyFill="1" applyBorder="1" applyAlignment="1">
      <alignment vertical="center"/>
    </xf>
    <xf numFmtId="0" fontId="19" fillId="4" borderId="5" xfId="69" applyFont="1" applyFill="1" applyBorder="1" applyAlignment="1">
      <alignment horizontal="center" vertical="center"/>
    </xf>
    <xf numFmtId="2" fontId="19" fillId="4" borderId="5" xfId="69" applyNumberFormat="1" applyFont="1" applyFill="1" applyBorder="1" applyAlignment="1">
      <alignment horizontal="center" vertical="center"/>
    </xf>
    <xf numFmtId="0" fontId="10" fillId="4" borderId="0" xfId="12" applyFill="1"/>
    <xf numFmtId="0" fontId="4" fillId="0" borderId="5" xfId="69" applyNumberFormat="1" applyFont="1" applyFill="1" applyBorder="1" applyAlignment="1">
      <alignment horizontal="center" vertical="center"/>
    </xf>
    <xf numFmtId="1" fontId="4" fillId="0" borderId="5" xfId="62" applyNumberFormat="1" applyFont="1" applyFill="1" applyBorder="1" applyAlignment="1">
      <alignment horizontal="center" vertical="center"/>
    </xf>
    <xf numFmtId="2" fontId="4" fillId="0" borderId="5" xfId="62" applyNumberFormat="1" applyFont="1" applyFill="1" applyBorder="1" applyAlignment="1">
      <alignment horizontal="center" vertical="center"/>
    </xf>
    <xf numFmtId="2" fontId="4" fillId="0" borderId="5" xfId="70" applyNumberFormat="1" applyFont="1" applyFill="1" applyBorder="1" applyAlignment="1">
      <alignment horizontal="center" vertical="center"/>
    </xf>
    <xf numFmtId="0" fontId="4" fillId="0" borderId="5" xfId="69" applyFont="1" applyFill="1" applyBorder="1" applyAlignment="1">
      <alignment vertical="center"/>
    </xf>
    <xf numFmtId="0" fontId="5" fillId="3" borderId="5" xfId="62" applyNumberFormat="1" applyFont="1" applyFill="1" applyBorder="1" applyAlignment="1">
      <alignment horizontal="center" vertical="center"/>
    </xf>
    <xf numFmtId="0" fontId="5" fillId="3" borderId="5" xfId="12" applyFont="1" applyFill="1" applyBorder="1" applyAlignment="1">
      <alignment horizontal="center" vertical="center"/>
    </xf>
    <xf numFmtId="0" fontId="5" fillId="3" borderId="9" xfId="70" applyFont="1" applyFill="1" applyBorder="1" applyAlignment="1">
      <alignment horizontal="center" vertical="center"/>
    </xf>
    <xf numFmtId="0" fontId="5" fillId="3" borderId="5" xfId="62" applyNumberFormat="1" applyFont="1" applyFill="1" applyBorder="1" applyAlignment="1">
      <alignment horizontal="center" vertical="center" textRotation="90"/>
    </xf>
    <xf numFmtId="3" fontId="5" fillId="3" borderId="5" xfId="12" applyNumberFormat="1" applyFont="1" applyFill="1" applyBorder="1" applyAlignment="1">
      <alignment horizontal="right" vertical="center"/>
    </xf>
    <xf numFmtId="3" fontId="4" fillId="3" borderId="5" xfId="70" applyNumberFormat="1" applyFont="1" applyFill="1" applyBorder="1" applyAlignment="1">
      <alignment horizontal="right" vertical="center"/>
    </xf>
    <xf numFmtId="164" fontId="5" fillId="3" borderId="5" xfId="70" applyNumberFormat="1" applyFont="1" applyFill="1" applyBorder="1" applyAlignment="1">
      <alignment horizontal="right" vertical="center"/>
    </xf>
    <xf numFmtId="0" fontId="5" fillId="3" borderId="5" xfId="62" applyNumberFormat="1" applyFont="1" applyFill="1" applyBorder="1" applyAlignment="1">
      <alignment horizontal="right" vertical="center"/>
    </xf>
    <xf numFmtId="2" fontId="5" fillId="3" borderId="5" xfId="62" applyNumberFormat="1" applyFont="1" applyFill="1" applyBorder="1" applyAlignment="1">
      <alignment horizontal="center" vertical="center"/>
    </xf>
    <xf numFmtId="0" fontId="5" fillId="3" borderId="5" xfId="62" applyNumberFormat="1" applyFont="1" applyFill="1" applyBorder="1" applyAlignment="1">
      <alignment vertical="center"/>
    </xf>
    <xf numFmtId="0" fontId="3" fillId="3" borderId="0" xfId="12" applyFont="1" applyFill="1"/>
    <xf numFmtId="165" fontId="4" fillId="0" borderId="5" xfId="62" applyNumberFormat="1" applyFont="1" applyFill="1" applyBorder="1" applyAlignment="1">
      <alignment horizontal="right"/>
    </xf>
    <xf numFmtId="0" fontId="4" fillId="0" borderId="4" xfId="62" applyNumberFormat="1" applyFont="1" applyFill="1" applyBorder="1" applyAlignment="1">
      <alignment horizontal="right"/>
    </xf>
    <xf numFmtId="0" fontId="4" fillId="0" borderId="5" xfId="62" applyNumberFormat="1" applyFont="1" applyFill="1" applyBorder="1"/>
    <xf numFmtId="0" fontId="4" fillId="0" borderId="0" xfId="62" applyNumberFormat="1" applyFont="1" applyFill="1"/>
    <xf numFmtId="0" fontId="4" fillId="3" borderId="5" xfId="70" applyNumberFormat="1" applyFont="1" applyFill="1" applyBorder="1" applyAlignment="1">
      <alignment horizontal="center" vertical="center"/>
    </xf>
    <xf numFmtId="0" fontId="4" fillId="3" borderId="5" xfId="70" applyFont="1" applyFill="1" applyBorder="1" applyAlignment="1">
      <alignment horizontal="center" vertical="center"/>
    </xf>
    <xf numFmtId="0" fontId="4" fillId="3" borderId="4" xfId="70" applyFont="1" applyFill="1" applyBorder="1" applyAlignment="1">
      <alignment horizontal="center" vertical="center"/>
    </xf>
    <xf numFmtId="0" fontId="5" fillId="3" borderId="5" xfId="70" applyFont="1" applyFill="1" applyBorder="1" applyAlignment="1">
      <alignment horizontal="center" vertical="center"/>
    </xf>
    <xf numFmtId="3" fontId="5" fillId="3" borderId="5" xfId="70" applyNumberFormat="1" applyFont="1" applyFill="1" applyBorder="1" applyAlignment="1">
      <alignment horizontal="right" vertical="center"/>
    </xf>
    <xf numFmtId="164" fontId="4" fillId="3" borderId="5" xfId="70" applyNumberFormat="1" applyFont="1" applyFill="1" applyBorder="1" applyAlignment="1">
      <alignment horizontal="right" vertical="center"/>
    </xf>
    <xf numFmtId="0" fontId="20" fillId="3" borderId="5" xfId="12" applyFont="1" applyFill="1" applyBorder="1" applyAlignment="1">
      <alignment vertical="center"/>
    </xf>
    <xf numFmtId="0" fontId="4" fillId="3" borderId="1" xfId="70" applyFont="1" applyFill="1" applyBorder="1" applyAlignment="1">
      <alignment horizontal="center" vertical="center"/>
    </xf>
    <xf numFmtId="2" fontId="4" fillId="3" borderId="1" xfId="70" applyNumberFormat="1" applyFont="1" applyFill="1" applyBorder="1" applyAlignment="1">
      <alignment horizontal="center" vertical="center"/>
    </xf>
    <xf numFmtId="0" fontId="5" fillId="3" borderId="5" xfId="70" applyNumberFormat="1" applyFont="1" applyFill="1" applyBorder="1" applyAlignment="1">
      <alignment horizontal="center" vertical="center"/>
    </xf>
    <xf numFmtId="0" fontId="5" fillId="3" borderId="5" xfId="70" applyFont="1" applyFill="1" applyBorder="1" applyAlignment="1">
      <alignment horizontal="right" vertical="center"/>
    </xf>
    <xf numFmtId="0" fontId="5" fillId="3" borderId="4" xfId="70" applyFont="1" applyFill="1" applyBorder="1" applyAlignment="1">
      <alignment horizontal="center" vertical="center"/>
    </xf>
    <xf numFmtId="0" fontId="5" fillId="3" borderId="1" xfId="70" applyFont="1" applyFill="1" applyBorder="1" applyAlignment="1">
      <alignment horizontal="center" vertical="center"/>
    </xf>
    <xf numFmtId="2" fontId="5" fillId="3" borderId="1" xfId="70" applyNumberFormat="1" applyFont="1" applyFill="1" applyBorder="1" applyAlignment="1">
      <alignment horizontal="center" vertical="center"/>
    </xf>
    <xf numFmtId="0" fontId="21" fillId="3" borderId="0" xfId="12" applyFont="1" applyFill="1"/>
    <xf numFmtId="0" fontId="4" fillId="3" borderId="5" xfId="62" applyNumberFormat="1" applyFont="1" applyFill="1" applyBorder="1" applyAlignment="1">
      <alignment horizontal="center"/>
    </xf>
    <xf numFmtId="0" fontId="4" fillId="3" borderId="5" xfId="62" applyNumberFormat="1" applyFont="1" applyFill="1" applyBorder="1" applyAlignment="1">
      <alignment horizontal="right"/>
    </xf>
    <xf numFmtId="1" fontId="4" fillId="3" borderId="5" xfId="62" applyNumberFormat="1" applyFont="1" applyFill="1" applyBorder="1" applyAlignment="1">
      <alignment horizontal="right"/>
    </xf>
    <xf numFmtId="3" fontId="4" fillId="3" borderId="5" xfId="62" applyNumberFormat="1" applyFont="1" applyFill="1" applyBorder="1" applyAlignment="1">
      <alignment horizontal="right"/>
    </xf>
    <xf numFmtId="165" fontId="4" fillId="3" borderId="5" xfId="62" applyNumberFormat="1" applyFont="1" applyFill="1" applyBorder="1" applyAlignment="1">
      <alignment horizontal="right"/>
    </xf>
    <xf numFmtId="0" fontId="4" fillId="3" borderId="4" xfId="62" applyNumberFormat="1" applyFont="1" applyFill="1" applyBorder="1" applyAlignment="1">
      <alignment horizontal="right"/>
    </xf>
    <xf numFmtId="0" fontId="4" fillId="3" borderId="5" xfId="62" applyNumberFormat="1" applyFont="1" applyFill="1" applyBorder="1"/>
    <xf numFmtId="0" fontId="4" fillId="3" borderId="0" xfId="62" applyNumberFormat="1" applyFont="1" applyFill="1"/>
    <xf numFmtId="0" fontId="18" fillId="0" borderId="0" xfId="12" applyFont="1" applyFill="1"/>
    <xf numFmtId="0" fontId="5" fillId="0" borderId="5" xfId="61" applyFont="1" applyFill="1" applyBorder="1" applyAlignment="1">
      <alignment horizontal="left" vertical="center"/>
    </xf>
    <xf numFmtId="0" fontId="17" fillId="3" borderId="5" xfId="70" applyFont="1" applyFill="1" applyBorder="1" applyAlignment="1">
      <alignment horizontal="left" vertical="center"/>
    </xf>
    <xf numFmtId="49" fontId="5" fillId="3" borderId="5" xfId="61" applyNumberFormat="1" applyFont="1" applyFill="1" applyBorder="1" applyAlignment="1">
      <alignment horizontal="left" vertical="center" wrapText="1"/>
    </xf>
    <xf numFmtId="0" fontId="5" fillId="3" borderId="5" xfId="61" applyFont="1" applyFill="1" applyBorder="1" applyAlignment="1">
      <alignment horizontal="left" vertical="center"/>
    </xf>
    <xf numFmtId="0" fontId="16" fillId="0" borderId="5" xfId="7" applyFont="1" applyBorder="1" applyAlignment="1">
      <alignment horizontal="center" vertical="center" wrapText="1"/>
    </xf>
    <xf numFmtId="49" fontId="4" fillId="0" borderId="5" xfId="62" applyNumberFormat="1" applyFont="1" applyFill="1" applyBorder="1" applyAlignment="1">
      <alignment horizontal="center" vertical="center"/>
    </xf>
    <xf numFmtId="0" fontId="5" fillId="3" borderId="5" xfId="62" applyNumberFormat="1" applyFont="1" applyFill="1" applyBorder="1" applyAlignment="1">
      <alignment horizontal="left" vertical="center"/>
    </xf>
    <xf numFmtId="0" fontId="4" fillId="3" borderId="5" xfId="62" applyNumberFormat="1" applyFont="1" applyFill="1" applyBorder="1" applyAlignment="1">
      <alignment horizontal="center" vertical="center"/>
    </xf>
    <xf numFmtId="0" fontId="4" fillId="3" borderId="5" xfId="67" applyNumberFormat="1" applyFont="1" applyFill="1" applyBorder="1" applyAlignment="1">
      <alignment horizontal="center" vertical="center" wrapText="1"/>
    </xf>
    <xf numFmtId="49" fontId="4" fillId="3" borderId="5" xfId="63" applyNumberFormat="1" applyFont="1" applyFill="1" applyBorder="1" applyAlignment="1">
      <alignment horizontal="center" vertical="center"/>
    </xf>
    <xf numFmtId="3" fontId="5" fillId="3" borderId="5" xfId="62" applyNumberFormat="1" applyFont="1" applyFill="1" applyBorder="1" applyAlignment="1">
      <alignment vertical="center"/>
    </xf>
    <xf numFmtId="0" fontId="5" fillId="3" borderId="5" xfId="69" applyFont="1" applyFill="1" applyBorder="1" applyAlignment="1">
      <alignment horizontal="center" vertical="center"/>
    </xf>
    <xf numFmtId="1" fontId="5" fillId="3" borderId="5" xfId="69" applyNumberFormat="1" applyFont="1" applyFill="1" applyBorder="1" applyAlignment="1">
      <alignment horizontal="center" vertical="center"/>
    </xf>
    <xf numFmtId="3" fontId="4" fillId="3" borderId="5" xfId="62" applyNumberFormat="1" applyFont="1" applyFill="1" applyBorder="1" applyAlignment="1">
      <alignment vertical="center"/>
    </xf>
    <xf numFmtId="0" fontId="25" fillId="0" borderId="0" xfId="30" applyFont="1"/>
    <xf numFmtId="0" fontId="11" fillId="0" borderId="0" xfId="30"/>
    <xf numFmtId="0" fontId="4" fillId="2" borderId="7" xfId="62" applyNumberFormat="1" applyFont="1" applyFill="1" applyBorder="1" applyAlignment="1">
      <alignment horizontal="center" vertical="center"/>
    </xf>
    <xf numFmtId="3" fontId="4" fillId="2" borderId="5" xfId="62" applyNumberFormat="1" applyFont="1" applyFill="1" applyBorder="1" applyAlignment="1">
      <alignment horizontal="center" vertical="center" wrapText="1"/>
    </xf>
    <xf numFmtId="3" fontId="4" fillId="2" borderId="5" xfId="62" applyNumberFormat="1" applyFont="1" applyFill="1" applyBorder="1" applyAlignment="1">
      <alignment horizontal="center" vertical="center" textRotation="90" wrapText="1"/>
    </xf>
    <xf numFmtId="0" fontId="19" fillId="0" borderId="5" xfId="62" applyNumberFormat="1" applyFont="1" applyFill="1" applyBorder="1" applyAlignment="1">
      <alignment horizontal="center" vertical="center"/>
    </xf>
    <xf numFmtId="0" fontId="4" fillId="2" borderId="9" xfId="62" applyNumberFormat="1" applyFont="1" applyFill="1" applyBorder="1" applyAlignment="1">
      <alignment vertical="center" wrapText="1"/>
    </xf>
    <xf numFmtId="3" fontId="19" fillId="0" borderId="5" xfId="62" applyNumberFormat="1" applyFont="1" applyFill="1" applyBorder="1" applyAlignment="1">
      <alignment vertical="center"/>
    </xf>
    <xf numFmtId="3" fontId="19" fillId="0" borderId="5" xfId="62" applyNumberFormat="1" applyFont="1" applyFill="1" applyBorder="1" applyAlignment="1">
      <alignment horizontal="right" vertical="center"/>
    </xf>
    <xf numFmtId="3" fontId="19" fillId="0" borderId="5" xfId="62" applyNumberFormat="1" applyFont="1" applyFill="1" applyBorder="1" applyAlignment="1">
      <alignment horizontal="center" vertical="center"/>
    </xf>
    <xf numFmtId="1" fontId="19" fillId="0" borderId="5" xfId="62" applyNumberFormat="1" applyFont="1" applyFill="1" applyBorder="1" applyAlignment="1">
      <alignment horizontal="center" vertical="center"/>
    </xf>
    <xf numFmtId="166" fontId="19" fillId="0" borderId="5" xfId="62" applyNumberFormat="1" applyFont="1" applyFill="1" applyBorder="1" applyAlignment="1">
      <alignment horizontal="center" vertical="center"/>
    </xf>
    <xf numFmtId="0" fontId="19" fillId="0" borderId="5" xfId="62" applyNumberFormat="1" applyFont="1" applyFill="1" applyBorder="1" applyAlignment="1">
      <alignment horizontal="right" vertical="center"/>
    </xf>
    <xf numFmtId="0" fontId="11" fillId="0" borderId="0" xfId="30" applyFont="1"/>
    <xf numFmtId="49" fontId="19" fillId="0" borderId="5" xfId="62" applyNumberFormat="1" applyFont="1" applyFill="1" applyBorder="1" applyAlignment="1">
      <alignment horizontal="center" vertical="center"/>
    </xf>
    <xf numFmtId="0" fontId="22" fillId="3" borderId="5" xfId="69" applyFont="1" applyFill="1" applyBorder="1" applyAlignment="1">
      <alignment horizontal="left" vertical="center"/>
    </xf>
    <xf numFmtId="0" fontId="28" fillId="0" borderId="0" xfId="30" applyFont="1"/>
    <xf numFmtId="0" fontId="4" fillId="3" borderId="5" xfId="62" applyFont="1" applyFill="1" applyBorder="1"/>
    <xf numFmtId="49" fontId="4" fillId="3" borderId="5" xfId="62" applyNumberFormat="1" applyFont="1" applyFill="1" applyBorder="1" applyAlignment="1">
      <alignment horizontal="center" vertical="center"/>
    </xf>
    <xf numFmtId="0" fontId="5" fillId="3" borderId="5" xfId="63" applyNumberFormat="1" applyFont="1" applyFill="1" applyBorder="1" applyAlignment="1">
      <alignment horizontal="right" vertical="center"/>
    </xf>
    <xf numFmtId="2" fontId="4" fillId="3" borderId="5" xfId="63" applyNumberFormat="1" applyFont="1" applyFill="1" applyBorder="1" applyAlignment="1">
      <alignment horizontal="center" vertical="center"/>
    </xf>
    <xf numFmtId="168" fontId="11" fillId="0" borderId="0" xfId="30" applyNumberFormat="1"/>
    <xf numFmtId="168" fontId="19" fillId="0" borderId="5" xfId="62" applyNumberFormat="1" applyFont="1" applyFill="1" applyBorder="1" applyAlignment="1">
      <alignment horizontal="right" vertical="center"/>
    </xf>
    <xf numFmtId="0" fontId="16" fillId="0" borderId="5" xfId="29" applyFont="1" applyBorder="1" applyAlignment="1">
      <alignment horizontal="center" vertical="center" wrapText="1"/>
    </xf>
    <xf numFmtId="3" fontId="4" fillId="0" borderId="5" xfId="62" applyNumberFormat="1" applyFont="1" applyFill="1" applyBorder="1" applyAlignment="1">
      <alignment vertical="center"/>
    </xf>
    <xf numFmtId="168" fontId="4" fillId="0" borderId="5" xfId="62" applyNumberFormat="1" applyFont="1" applyFill="1" applyBorder="1" applyAlignment="1">
      <alignment horizontal="right" vertical="center"/>
    </xf>
    <xf numFmtId="3" fontId="4" fillId="0" borderId="5" xfId="62" applyNumberFormat="1" applyFont="1" applyFill="1" applyBorder="1" applyAlignment="1">
      <alignment horizontal="center" vertical="center"/>
    </xf>
    <xf numFmtId="166" fontId="4" fillId="0" borderId="5" xfId="62" applyNumberFormat="1" applyFont="1" applyFill="1" applyBorder="1" applyAlignment="1">
      <alignment horizontal="center" vertical="center"/>
    </xf>
    <xf numFmtId="0" fontId="4" fillId="0" borderId="5" xfId="62" applyNumberFormat="1" applyFont="1" applyFill="1" applyBorder="1" applyAlignment="1">
      <alignment horizontal="right" vertical="center"/>
    </xf>
    <xf numFmtId="0" fontId="5" fillId="3" borderId="5" xfId="63" applyFont="1" applyFill="1" applyBorder="1" applyAlignment="1">
      <alignment horizontal="left" vertical="center"/>
    </xf>
    <xf numFmtId="3" fontId="4" fillId="3" borderId="5" xfId="62" applyNumberFormat="1" applyFont="1" applyFill="1" applyBorder="1" applyAlignment="1">
      <alignment horizontal="right" vertical="center"/>
    </xf>
    <xf numFmtId="168" fontId="4" fillId="3" borderId="5" xfId="62" applyNumberFormat="1" applyFont="1" applyFill="1" applyBorder="1" applyAlignment="1">
      <alignment horizontal="right" vertical="center"/>
    </xf>
    <xf numFmtId="0" fontId="4" fillId="3" borderId="5" xfId="62" applyNumberFormat="1" applyFont="1" applyFill="1" applyBorder="1" applyAlignment="1">
      <alignment horizontal="right" vertical="center"/>
    </xf>
    <xf numFmtId="0" fontId="28" fillId="3" borderId="0" xfId="30" applyFont="1" applyFill="1"/>
    <xf numFmtId="168" fontId="5" fillId="3" borderId="5" xfId="62" applyNumberFormat="1" applyFont="1" applyFill="1" applyBorder="1" applyAlignment="1">
      <alignment horizontal="right" vertical="center"/>
    </xf>
    <xf numFmtId="49" fontId="5" fillId="3" borderId="5" xfId="63" applyNumberFormat="1" applyFont="1" applyFill="1" applyBorder="1" applyAlignment="1">
      <alignment horizontal="left" vertical="center" wrapText="1"/>
    </xf>
    <xf numFmtId="3" fontId="5" fillId="3" borderId="5" xfId="62" applyNumberFormat="1" applyFont="1" applyFill="1" applyBorder="1" applyAlignment="1">
      <alignment horizontal="right" vertical="center"/>
    </xf>
    <xf numFmtId="0" fontId="22" fillId="3" borderId="5" xfId="70" applyFont="1" applyFill="1" applyBorder="1" applyAlignment="1">
      <alignment horizontal="right" vertical="center"/>
    </xf>
    <xf numFmtId="0" fontId="10" fillId="0" borderId="5" xfId="12" applyFill="1" applyBorder="1"/>
    <xf numFmtId="0" fontId="18" fillId="0" borderId="5" xfId="12" applyFont="1" applyFill="1" applyBorder="1"/>
    <xf numFmtId="164" fontId="27" fillId="0" borderId="5" xfId="12" applyNumberFormat="1" applyFont="1" applyFill="1" applyBorder="1"/>
    <xf numFmtId="0" fontId="4" fillId="0" borderId="0" xfId="19" applyFont="1" applyFill="1"/>
    <xf numFmtId="0" fontId="4" fillId="5" borderId="0" xfId="18" applyFont="1" applyFill="1"/>
    <xf numFmtId="0" fontId="4" fillId="0" borderId="0" xfId="19" applyFont="1" applyFill="1" applyBorder="1"/>
    <xf numFmtId="0" fontId="7" fillId="0" borderId="0" xfId="19" applyFont="1" applyFill="1"/>
    <xf numFmtId="0" fontId="4" fillId="3" borderId="9" xfId="19" applyFont="1" applyFill="1" applyBorder="1" applyAlignment="1">
      <alignment horizontal="center" vertical="center"/>
    </xf>
    <xf numFmtId="0" fontId="4" fillId="3" borderId="9" xfId="19" applyFont="1" applyFill="1" applyBorder="1" applyAlignment="1">
      <alignment vertical="center"/>
    </xf>
    <xf numFmtId="0" fontId="4" fillId="3" borderId="0" xfId="19" applyFont="1" applyFill="1" applyAlignment="1">
      <alignment vertical="center"/>
    </xf>
    <xf numFmtId="0" fontId="5" fillId="3" borderId="9" xfId="29" applyFont="1" applyFill="1" applyBorder="1" applyAlignment="1">
      <alignment horizontal="left" vertical="center" wrapText="1"/>
    </xf>
    <xf numFmtId="0" fontId="4" fillId="3" borderId="5" xfId="19" applyFont="1" applyFill="1" applyBorder="1" applyAlignment="1">
      <alignment horizontal="center" vertical="center"/>
    </xf>
    <xf numFmtId="0" fontId="4" fillId="3" borderId="5" xfId="19" applyFont="1" applyFill="1" applyBorder="1" applyAlignment="1">
      <alignment vertical="center"/>
    </xf>
    <xf numFmtId="0" fontId="5" fillId="3" borderId="3" xfId="19" applyFont="1" applyFill="1" applyBorder="1" applyAlignment="1">
      <alignment horizontal="center" textRotation="90"/>
    </xf>
    <xf numFmtId="0" fontId="5" fillId="3" borderId="3" xfId="19" applyFont="1" applyFill="1" applyBorder="1" applyAlignment="1">
      <alignment horizontal="center" vertical="center" textRotation="90" wrapText="1"/>
    </xf>
    <xf numFmtId="0" fontId="5" fillId="3" borderId="5" xfId="19" applyFont="1" applyFill="1" applyBorder="1" applyAlignment="1">
      <alignment horizontal="left" vertical="center" wrapText="1"/>
    </xf>
    <xf numFmtId="0" fontId="5" fillId="3" borderId="5" xfId="29" applyFont="1" applyFill="1" applyBorder="1" applyAlignment="1">
      <alignment horizontal="left" vertical="center" wrapText="1"/>
    </xf>
    <xf numFmtId="168" fontId="19" fillId="0" borderId="5" xfId="62" applyNumberFormat="1" applyFont="1" applyFill="1" applyBorder="1" applyAlignment="1">
      <alignment horizontal="center" vertical="center"/>
    </xf>
    <xf numFmtId="168" fontId="4" fillId="0" borderId="5" xfId="62" applyNumberFormat="1" applyFont="1" applyFill="1" applyBorder="1" applyAlignment="1">
      <alignment horizontal="center" vertical="center"/>
    </xf>
    <xf numFmtId="168" fontId="4" fillId="3" borderId="5" xfId="62" applyNumberFormat="1" applyFont="1" applyFill="1" applyBorder="1" applyAlignment="1">
      <alignment horizontal="center" vertical="center"/>
    </xf>
    <xf numFmtId="168" fontId="5" fillId="3" borderId="5" xfId="69" applyNumberFormat="1" applyFont="1" applyFill="1" applyBorder="1" applyAlignment="1">
      <alignment horizontal="center" vertical="center"/>
    </xf>
    <xf numFmtId="168" fontId="5" fillId="3" borderId="1" xfId="69" applyNumberFormat="1" applyFont="1" applyFill="1" applyBorder="1" applyAlignment="1">
      <alignment horizontal="center" vertical="center"/>
    </xf>
    <xf numFmtId="0" fontId="4" fillId="0" borderId="5" xfId="16" applyFont="1" applyBorder="1" applyAlignment="1">
      <alignment horizontal="center" vertical="center" wrapText="1"/>
    </xf>
    <xf numFmtId="0" fontId="17" fillId="0" borderId="5" xfId="11" applyFont="1" applyBorder="1" applyAlignment="1">
      <alignment horizontal="center" vertical="center" wrapText="1"/>
    </xf>
    <xf numFmtId="0" fontId="4" fillId="0" borderId="5" xfId="16" applyFont="1" applyBorder="1" applyAlignment="1">
      <alignment horizontal="center" vertical="center" textRotation="90" wrapText="1"/>
    </xf>
    <xf numFmtId="0" fontId="4" fillId="0" borderId="5" xfId="16" applyFont="1" applyFill="1" applyBorder="1" applyAlignment="1">
      <alignment horizontal="center" vertical="center"/>
    </xf>
    <xf numFmtId="0" fontId="4" fillId="0" borderId="5" xfId="16" applyFont="1" applyBorder="1" applyAlignment="1">
      <alignment horizontal="center" vertical="center"/>
    </xf>
    <xf numFmtId="1" fontId="4" fillId="0" borderId="5" xfId="16" applyNumberFormat="1" applyFont="1" applyFill="1" applyBorder="1" applyAlignment="1">
      <alignment horizontal="center" vertical="center"/>
    </xf>
    <xf numFmtId="168" fontId="4" fillId="0" borderId="5" xfId="16" applyNumberFormat="1" applyFont="1" applyBorder="1" applyAlignment="1">
      <alignment horizontal="center" vertical="center" wrapText="1"/>
    </xf>
    <xf numFmtId="2" fontId="4" fillId="0" borderId="5" xfId="16" applyNumberFormat="1" applyFont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/>
    <xf numFmtId="2" fontId="4" fillId="3" borderId="5" xfId="0" applyNumberFormat="1" applyFont="1" applyFill="1" applyBorder="1" applyAlignment="1">
      <alignment horizontal="center" vertical="center"/>
    </xf>
    <xf numFmtId="0" fontId="4" fillId="3" borderId="5" xfId="3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right" vertical="center"/>
    </xf>
    <xf numFmtId="1" fontId="4" fillId="3" borderId="5" xfId="0" applyNumberFormat="1" applyFont="1" applyFill="1" applyBorder="1" applyAlignment="1">
      <alignment horizontal="center" vertical="center"/>
    </xf>
    <xf numFmtId="168" fontId="4" fillId="3" borderId="5" xfId="0" applyNumberFormat="1" applyFont="1" applyFill="1" applyBorder="1" applyAlignment="1">
      <alignment horizontal="right" vertical="center"/>
    </xf>
    <xf numFmtId="168" fontId="4" fillId="3" borderId="5" xfId="0" applyNumberFormat="1" applyFont="1" applyFill="1" applyBorder="1" applyAlignment="1">
      <alignment horizontal="center" vertical="center"/>
    </xf>
    <xf numFmtId="0" fontId="4" fillId="3" borderId="5" xfId="31" applyNumberFormat="1" applyFont="1" applyFill="1" applyBorder="1" applyAlignment="1">
      <alignment horizontal="center" vertical="center"/>
    </xf>
    <xf numFmtId="0" fontId="4" fillId="3" borderId="5" xfId="31" applyFont="1" applyFill="1" applyBorder="1" applyAlignment="1">
      <alignment horizontal="center" vertical="center" wrapText="1"/>
    </xf>
    <xf numFmtId="49" fontId="5" fillId="0" borderId="9" xfId="20" applyNumberFormat="1" applyFont="1" applyFill="1" applyBorder="1" applyAlignment="1">
      <alignment horizontal="center" vertical="center"/>
    </xf>
    <xf numFmtId="0" fontId="2" fillId="0" borderId="5" xfId="20" applyBorder="1"/>
    <xf numFmtId="0" fontId="8" fillId="0" borderId="0" xfId="19" applyFont="1"/>
    <xf numFmtId="0" fontId="5" fillId="3" borderId="5" xfId="19" applyFont="1" applyFill="1" applyBorder="1" applyAlignment="1">
      <alignment horizontal="left" vertical="center" textRotation="90" wrapText="1"/>
    </xf>
    <xf numFmtId="0" fontId="5" fillId="3" borderId="5" xfId="19" applyFont="1" applyFill="1" applyBorder="1" applyAlignment="1">
      <alignment textRotation="90"/>
    </xf>
    <xf numFmtId="49" fontId="5" fillId="3" borderId="3" xfId="19" applyNumberFormat="1" applyFont="1" applyFill="1" applyBorder="1" applyAlignment="1">
      <alignment horizontal="center" vertical="center" wrapText="1"/>
    </xf>
    <xf numFmtId="0" fontId="5" fillId="3" borderId="3" xfId="19" applyFont="1" applyFill="1" applyBorder="1" applyAlignment="1">
      <alignment horizontal="left" vertical="center" textRotation="90" wrapText="1"/>
    </xf>
    <xf numFmtId="0" fontId="5" fillId="3" borderId="3" xfId="19" applyFont="1" applyFill="1" applyBorder="1" applyAlignment="1">
      <alignment textRotation="90"/>
    </xf>
    <xf numFmtId="49" fontId="5" fillId="3" borderId="3" xfId="19" applyNumberFormat="1" applyFont="1" applyFill="1" applyBorder="1" applyAlignment="1">
      <alignment horizontal="left" vertical="center"/>
    </xf>
    <xf numFmtId="49" fontId="5" fillId="3" borderId="3" xfId="18" applyNumberFormat="1" applyFont="1" applyFill="1" applyBorder="1" applyAlignment="1">
      <alignment horizontal="left" vertical="center"/>
    </xf>
    <xf numFmtId="49" fontId="4" fillId="3" borderId="5" xfId="19" applyNumberFormat="1" applyFont="1" applyFill="1" applyBorder="1" applyAlignment="1">
      <alignment horizontal="center" vertical="center" wrapText="1"/>
    </xf>
    <xf numFmtId="49" fontId="4" fillId="3" borderId="5" xfId="19" applyNumberFormat="1" applyFont="1" applyFill="1" applyBorder="1" applyAlignment="1">
      <alignment horizontal="center" vertical="center"/>
    </xf>
    <xf numFmtId="0" fontId="4" fillId="3" borderId="5" xfId="19" applyFont="1" applyFill="1" applyBorder="1" applyAlignment="1">
      <alignment horizontal="center" vertical="center" wrapText="1"/>
    </xf>
    <xf numFmtId="49" fontId="4" fillId="3" borderId="9" xfId="19" applyNumberFormat="1" applyFont="1" applyFill="1" applyBorder="1" applyAlignment="1">
      <alignment horizontal="center" vertical="center" wrapText="1"/>
    </xf>
    <xf numFmtId="49" fontId="4" fillId="3" borderId="9" xfId="19" applyNumberFormat="1" applyFont="1" applyFill="1" applyBorder="1" applyAlignment="1">
      <alignment horizontal="center" vertical="center"/>
    </xf>
    <xf numFmtId="0" fontId="4" fillId="3" borderId="9" xfId="19" applyFont="1" applyFill="1" applyBorder="1" applyAlignment="1">
      <alignment horizontal="center" vertical="center" wrapText="1"/>
    </xf>
    <xf numFmtId="0" fontId="4" fillId="3" borderId="9" xfId="19" applyFont="1" applyFill="1" applyBorder="1" applyAlignment="1">
      <alignment horizontal="left" vertical="center" wrapText="1"/>
    </xf>
    <xf numFmtId="1" fontId="4" fillId="3" borderId="9" xfId="19" applyNumberFormat="1" applyFont="1" applyFill="1" applyBorder="1" applyAlignment="1">
      <alignment horizontal="center" vertical="center" wrapText="1"/>
    </xf>
    <xf numFmtId="1" fontId="4" fillId="3" borderId="9" xfId="19" applyNumberFormat="1" applyFont="1" applyFill="1" applyBorder="1" applyAlignment="1">
      <alignment horizontal="center" vertical="center"/>
    </xf>
    <xf numFmtId="0" fontId="4" fillId="3" borderId="9" xfId="19" applyNumberFormat="1" applyFont="1" applyFill="1" applyBorder="1" applyAlignment="1">
      <alignment horizontal="center" vertical="center"/>
    </xf>
    <xf numFmtId="0" fontId="5" fillId="3" borderId="9" xfId="19" applyFont="1" applyFill="1" applyBorder="1" applyAlignment="1">
      <alignment horizontal="left" vertical="center" wrapText="1"/>
    </xf>
    <xf numFmtId="0" fontId="4" fillId="3" borderId="5" xfId="19" applyFont="1" applyFill="1" applyBorder="1" applyAlignment="1">
      <alignment horizontal="left" vertical="center" wrapText="1"/>
    </xf>
    <xf numFmtId="1" fontId="4" fillId="3" borderId="5" xfId="19" applyNumberFormat="1" applyFont="1" applyFill="1" applyBorder="1" applyAlignment="1">
      <alignment horizontal="center" vertical="center" wrapText="1"/>
    </xf>
    <xf numFmtId="1" fontId="4" fillId="3" borderId="5" xfId="19" applyNumberFormat="1" applyFont="1" applyFill="1" applyBorder="1" applyAlignment="1">
      <alignment horizontal="center" vertical="center"/>
    </xf>
    <xf numFmtId="0" fontId="4" fillId="3" borderId="5" xfId="19" applyNumberFormat="1" applyFont="1" applyFill="1" applyBorder="1" applyAlignment="1">
      <alignment horizontal="center" vertical="center"/>
    </xf>
    <xf numFmtId="0" fontId="4" fillId="0" borderId="0" xfId="19" applyFont="1" applyFill="1" applyAlignment="1"/>
    <xf numFmtId="0" fontId="4" fillId="0" borderId="0" xfId="19" applyFont="1" applyFill="1" applyAlignment="1">
      <alignment horizontal="left"/>
    </xf>
    <xf numFmtId="0" fontId="8" fillId="0" borderId="0" xfId="19" applyFont="1" applyFill="1"/>
    <xf numFmtId="0" fontId="4" fillId="0" borderId="0" xfId="19" applyFont="1" applyFill="1" applyAlignment="1">
      <alignment horizontal="center"/>
    </xf>
    <xf numFmtId="0" fontId="8" fillId="0" borderId="0" xfId="19" applyFont="1" applyFill="1" applyAlignment="1">
      <alignment horizontal="center"/>
    </xf>
    <xf numFmtId="0" fontId="4" fillId="0" borderId="5" xfId="16" applyFont="1" applyBorder="1" applyAlignment="1">
      <alignment horizontal="center" vertical="center" wrapText="1"/>
    </xf>
    <xf numFmtId="0" fontId="4" fillId="0" borderId="5" xfId="16" applyFont="1" applyBorder="1" applyAlignment="1">
      <alignment horizontal="center" vertical="center" textRotation="90" wrapText="1"/>
    </xf>
    <xf numFmtId="2" fontId="4" fillId="0" borderId="5" xfId="16" applyNumberFormat="1" applyFont="1" applyBorder="1" applyAlignment="1">
      <alignment horizontal="center" vertical="center" textRotation="90" wrapText="1"/>
    </xf>
    <xf numFmtId="0" fontId="4" fillId="0" borderId="0" xfId="16" applyFont="1" applyAlignment="1">
      <alignment horizontal="center" vertical="center" wrapText="1"/>
    </xf>
    <xf numFmtId="168" fontId="4" fillId="0" borderId="5" xfId="16" applyNumberFormat="1" applyFont="1" applyBorder="1" applyAlignment="1">
      <alignment horizontal="center" vertical="center" wrapText="1"/>
    </xf>
    <xf numFmtId="0" fontId="4" fillId="0" borderId="0" xfId="16" applyFont="1" applyBorder="1"/>
    <xf numFmtId="0" fontId="4" fillId="0" borderId="5" xfId="16" applyFont="1" applyBorder="1" applyAlignment="1">
      <alignment horizontal="center"/>
    </xf>
    <xf numFmtId="0" fontId="5" fillId="0" borderId="5" xfId="16" applyFont="1" applyBorder="1" applyAlignment="1">
      <alignment horizontal="center" vertical="center" wrapText="1"/>
    </xf>
    <xf numFmtId="0" fontId="4" fillId="0" borderId="5" xfId="16" applyFont="1" applyFill="1" applyBorder="1" applyAlignment="1">
      <alignment vertical="center" wrapText="1"/>
    </xf>
    <xf numFmtId="0" fontId="4" fillId="0" borderId="5" xfId="16" applyFont="1" applyBorder="1"/>
    <xf numFmtId="1" fontId="4" fillId="0" borderId="5" xfId="16" applyNumberFormat="1" applyFont="1" applyBorder="1" applyAlignment="1">
      <alignment horizontal="center"/>
    </xf>
    <xf numFmtId="168" fontId="4" fillId="0" borderId="5" xfId="16" applyNumberFormat="1" applyFont="1" applyBorder="1" applyAlignment="1">
      <alignment horizontal="center"/>
    </xf>
    <xf numFmtId="2" fontId="4" fillId="0" borderId="5" xfId="16" applyNumberFormat="1" applyFont="1" applyBorder="1"/>
    <xf numFmtId="2" fontId="4" fillId="3" borderId="5" xfId="16" applyNumberFormat="1" applyFont="1" applyFill="1" applyBorder="1"/>
    <xf numFmtId="2" fontId="4" fillId="3" borderId="5" xfId="16" applyNumberFormat="1" applyFont="1" applyFill="1" applyBorder="1" applyAlignment="1">
      <alignment horizontal="center" vertical="center"/>
    </xf>
    <xf numFmtId="2" fontId="4" fillId="0" borderId="5" xfId="16" applyNumberFormat="1" applyFont="1" applyFill="1" applyBorder="1" applyAlignment="1">
      <alignment horizontal="center" vertical="center"/>
    </xf>
    <xf numFmtId="2" fontId="4" fillId="0" borderId="5" xfId="16" applyNumberFormat="1" applyFont="1" applyBorder="1" applyAlignment="1">
      <alignment horizontal="center"/>
    </xf>
    <xf numFmtId="0" fontId="4" fillId="4" borderId="5" xfId="16" applyFont="1" applyFill="1" applyBorder="1" applyAlignment="1">
      <alignment horizontal="center" vertical="center" wrapText="1"/>
    </xf>
    <xf numFmtId="0" fontId="17" fillId="4" borderId="5" xfId="69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center" textRotation="90" wrapText="1"/>
    </xf>
    <xf numFmtId="0" fontId="4" fillId="4" borderId="5" xfId="16" applyFont="1" applyFill="1" applyBorder="1" applyAlignment="1">
      <alignment horizontal="center" vertical="center"/>
    </xf>
    <xf numFmtId="1" fontId="4" fillId="4" borderId="5" xfId="16" applyNumberFormat="1" applyFont="1" applyFill="1" applyBorder="1" applyAlignment="1">
      <alignment horizontal="center" vertical="center"/>
    </xf>
    <xf numFmtId="168" fontId="4" fillId="4" borderId="5" xfId="16" applyNumberFormat="1" applyFont="1" applyFill="1" applyBorder="1" applyAlignment="1">
      <alignment horizontal="center" vertical="center" wrapText="1"/>
    </xf>
    <xf numFmtId="2" fontId="4" fillId="4" borderId="5" xfId="16" applyNumberFormat="1" applyFont="1" applyFill="1" applyBorder="1" applyAlignment="1">
      <alignment horizontal="center" vertical="center" textRotation="90" wrapText="1"/>
    </xf>
    <xf numFmtId="0" fontId="4" fillId="4" borderId="0" xfId="16" applyFont="1" applyFill="1" applyBorder="1"/>
    <xf numFmtId="0" fontId="4" fillId="3" borderId="5" xfId="16" applyFont="1" applyFill="1" applyBorder="1" applyAlignment="1">
      <alignment horizontal="center" vertical="center"/>
    </xf>
    <xf numFmtId="1" fontId="4" fillId="3" borderId="5" xfId="16" applyNumberFormat="1" applyFont="1" applyFill="1" applyBorder="1" applyAlignment="1">
      <alignment horizontal="center" vertical="center"/>
    </xf>
    <xf numFmtId="0" fontId="4" fillId="3" borderId="5" xfId="16" applyFont="1" applyFill="1" applyBorder="1" applyAlignment="1">
      <alignment vertical="center" wrapText="1"/>
    </xf>
    <xf numFmtId="0" fontId="4" fillId="3" borderId="5" xfId="16" applyFont="1" applyFill="1" applyBorder="1" applyAlignment="1">
      <alignment vertical="center"/>
    </xf>
    <xf numFmtId="1" fontId="4" fillId="3" borderId="5" xfId="16" applyNumberFormat="1" applyFont="1" applyFill="1" applyBorder="1" applyAlignment="1">
      <alignment horizontal="right" vertical="center"/>
    </xf>
    <xf numFmtId="168" fontId="4" fillId="3" borderId="5" xfId="16" applyNumberFormat="1" applyFont="1" applyFill="1" applyBorder="1" applyAlignment="1">
      <alignment horizontal="right" vertical="center"/>
    </xf>
    <xf numFmtId="168" fontId="4" fillId="3" borderId="5" xfId="16" applyNumberFormat="1" applyFont="1" applyFill="1" applyBorder="1" applyAlignment="1">
      <alignment horizontal="center" vertical="center"/>
    </xf>
    <xf numFmtId="2" fontId="4" fillId="3" borderId="5" xfId="16" applyNumberFormat="1" applyFont="1" applyFill="1" applyBorder="1" applyAlignment="1">
      <alignment horizontal="right" vertical="center"/>
    </xf>
    <xf numFmtId="2" fontId="4" fillId="3" borderId="5" xfId="16" applyNumberFormat="1" applyFont="1" applyFill="1" applyBorder="1" applyAlignment="1">
      <alignment vertical="center"/>
    </xf>
    <xf numFmtId="1" fontId="4" fillId="0" borderId="5" xfId="16" applyNumberFormat="1" applyFont="1" applyFill="1" applyBorder="1" applyAlignment="1">
      <alignment horizontal="right" vertical="center"/>
    </xf>
    <xf numFmtId="168" fontId="4" fillId="0" borderId="5" xfId="16" applyNumberFormat="1" applyFont="1" applyFill="1" applyBorder="1" applyAlignment="1">
      <alignment horizontal="center" vertical="center"/>
    </xf>
    <xf numFmtId="2" fontId="4" fillId="0" borderId="5" xfId="16" applyNumberFormat="1" applyFont="1" applyFill="1" applyBorder="1" applyAlignment="1">
      <alignment vertical="center"/>
    </xf>
    <xf numFmtId="0" fontId="4" fillId="0" borderId="0" xfId="16" applyFont="1" applyFill="1" applyBorder="1"/>
    <xf numFmtId="0" fontId="5" fillId="0" borderId="5" xfId="16" applyFont="1" applyFill="1" applyBorder="1" applyAlignment="1">
      <alignment horizontal="right" vertical="center" wrapText="1"/>
    </xf>
    <xf numFmtId="168" fontId="5" fillId="0" borderId="5" xfId="16" applyNumberFormat="1" applyFont="1" applyFill="1" applyBorder="1" applyAlignment="1">
      <alignment horizontal="right" vertical="center"/>
    </xf>
    <xf numFmtId="0" fontId="4" fillId="0" borderId="0" xfId="16" applyFont="1"/>
    <xf numFmtId="0" fontId="4" fillId="0" borderId="0" xfId="16" applyFont="1" applyAlignment="1">
      <alignment horizontal="center"/>
    </xf>
    <xf numFmtId="1" fontId="4" fillId="0" borderId="0" xfId="16" applyNumberFormat="1" applyFont="1"/>
    <xf numFmtId="168" fontId="4" fillId="0" borderId="0" xfId="16" applyNumberFormat="1" applyFont="1" applyAlignment="1">
      <alignment horizontal="center"/>
    </xf>
    <xf numFmtId="2" fontId="4" fillId="0" borderId="0" xfId="16" applyNumberFormat="1" applyFont="1"/>
    <xf numFmtId="2" fontId="4" fillId="0" borderId="0" xfId="16" applyNumberFormat="1" applyFont="1" applyAlignment="1">
      <alignment horizontal="center"/>
    </xf>
    <xf numFmtId="0" fontId="17" fillId="3" borderId="5" xfId="11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0" fontId="29" fillId="0" borderId="0" xfId="0" applyFont="1" applyFill="1"/>
    <xf numFmtId="0" fontId="29" fillId="0" borderId="0" xfId="31" applyFont="1"/>
    <xf numFmtId="0" fontId="29" fillId="0" borderId="0" xfId="80" applyFont="1"/>
    <xf numFmtId="0" fontId="32" fillId="0" borderId="0" xfId="0" applyFont="1"/>
    <xf numFmtId="0" fontId="33" fillId="3" borderId="5" xfId="11" applyFont="1" applyFill="1" applyBorder="1" applyAlignment="1">
      <alignment horizontal="center" vertical="center" wrapText="1"/>
    </xf>
    <xf numFmtId="0" fontId="14" fillId="0" borderId="0" xfId="12" applyFont="1" applyFill="1"/>
    <xf numFmtId="0" fontId="26" fillId="0" borderId="0" xfId="12" applyFont="1" applyFill="1"/>
    <xf numFmtId="0" fontId="26" fillId="0" borderId="0" xfId="12" applyFont="1" applyFill="1" applyAlignment="1">
      <alignment horizontal="left" wrapText="1"/>
    </xf>
    <xf numFmtId="0" fontId="2" fillId="0" borderId="5" xfId="20" applyBorder="1" applyAlignment="1"/>
    <xf numFmtId="1" fontId="4" fillId="3" borderId="10" xfId="68" applyNumberFormat="1" applyFont="1" applyFill="1" applyBorder="1" applyAlignment="1">
      <alignment horizontal="centerContinuous" vertical="center"/>
    </xf>
    <xf numFmtId="1" fontId="4" fillId="3" borderId="12" xfId="68" applyNumberFormat="1" applyFont="1" applyFill="1" applyBorder="1" applyAlignment="1">
      <alignment vertical="center"/>
    </xf>
    <xf numFmtId="1" fontId="4" fillId="3" borderId="0" xfId="68" applyNumberFormat="1" applyFont="1" applyFill="1" applyBorder="1" applyAlignment="1">
      <alignment horizontal="centerContinuous" vertical="center"/>
    </xf>
    <xf numFmtId="1" fontId="4" fillId="3" borderId="3" xfId="68" applyNumberFormat="1" applyFont="1" applyFill="1" applyBorder="1" applyAlignment="1">
      <alignment vertical="center"/>
    </xf>
    <xf numFmtId="1" fontId="4" fillId="3" borderId="7" xfId="62" applyNumberFormat="1" applyFont="1" applyFill="1" applyBorder="1" applyAlignment="1">
      <alignment horizontal="center" vertical="center" wrapText="1"/>
    </xf>
    <xf numFmtId="1" fontId="4" fillId="3" borderId="9" xfId="62" applyNumberFormat="1" applyFont="1" applyFill="1" applyBorder="1" applyAlignment="1">
      <alignment horizontal="center" vertical="center" wrapText="1"/>
    </xf>
    <xf numFmtId="1" fontId="4" fillId="0" borderId="2" xfId="62" applyNumberFormat="1" applyFont="1" applyFill="1" applyBorder="1" applyAlignment="1">
      <alignment horizontal="center" vertical="center"/>
    </xf>
    <xf numFmtId="1" fontId="4" fillId="0" borderId="3" xfId="62" applyNumberFormat="1" applyFont="1" applyFill="1" applyBorder="1" applyAlignment="1">
      <alignment horizontal="right" vertical="center"/>
    </xf>
    <xf numFmtId="1" fontId="4" fillId="0" borderId="5" xfId="62" applyNumberFormat="1" applyFont="1" applyFill="1" applyBorder="1" applyAlignment="1">
      <alignment horizontal="right" vertical="center"/>
    </xf>
    <xf numFmtId="1" fontId="5" fillId="0" borderId="5" xfId="62" applyNumberFormat="1" applyFont="1" applyFill="1" applyBorder="1" applyAlignment="1">
      <alignment horizontal="right" vertical="center"/>
    </xf>
    <xf numFmtId="1" fontId="2" fillId="0" borderId="0" xfId="20" applyNumberFormat="1"/>
    <xf numFmtId="0" fontId="34" fillId="0" borderId="5" xfId="20" applyFont="1" applyBorder="1" applyAlignment="1"/>
    <xf numFmtId="0" fontId="35" fillId="3" borderId="5" xfId="70" applyFont="1" applyFill="1" applyBorder="1" applyAlignment="1">
      <alignment horizontal="left" vertical="center"/>
    </xf>
    <xf numFmtId="0" fontId="8" fillId="3" borderId="5" xfId="12" applyFont="1" applyFill="1" applyBorder="1" applyAlignment="1">
      <alignment vertical="center"/>
    </xf>
    <xf numFmtId="0" fontId="35" fillId="3" borderId="5" xfId="70" applyFont="1" applyFill="1" applyBorder="1" applyAlignment="1">
      <alignment horizontal="center" vertical="center"/>
    </xf>
    <xf numFmtId="0" fontId="35" fillId="3" borderId="4" xfId="70" applyFont="1" applyFill="1" applyBorder="1" applyAlignment="1">
      <alignment horizontal="center" vertical="center"/>
    </xf>
    <xf numFmtId="168" fontId="7" fillId="0" borderId="0" xfId="19" applyNumberFormat="1" applyFont="1" applyFill="1"/>
    <xf numFmtId="49" fontId="26" fillId="3" borderId="5" xfId="62" applyNumberFormat="1" applyFont="1" applyFill="1" applyBorder="1" applyAlignment="1">
      <alignment horizontal="center"/>
    </xf>
    <xf numFmtId="0" fontId="26" fillId="3" borderId="5" xfId="62" applyFont="1" applyFill="1" applyBorder="1" applyAlignment="1">
      <alignment horizontal="center"/>
    </xf>
    <xf numFmtId="0" fontId="27" fillId="3" borderId="5" xfId="62" applyFont="1" applyFill="1" applyBorder="1" applyAlignment="1">
      <alignment horizontal="right"/>
    </xf>
    <xf numFmtId="3" fontId="26" fillId="3" borderId="5" xfId="62" applyNumberFormat="1" applyFont="1" applyFill="1" applyBorder="1" applyAlignment="1">
      <alignment horizontal="right"/>
    </xf>
    <xf numFmtId="168" fontId="27" fillId="3" borderId="5" xfId="62" applyNumberFormat="1" applyFont="1" applyFill="1" applyBorder="1" applyAlignment="1">
      <alignment horizontal="right"/>
    </xf>
    <xf numFmtId="3" fontId="26" fillId="3" borderId="5" xfId="62" applyNumberFormat="1" applyFont="1" applyFill="1" applyBorder="1" applyAlignment="1">
      <alignment horizontal="center"/>
    </xf>
    <xf numFmtId="3" fontId="27" fillId="3" borderId="5" xfId="62" applyNumberFormat="1" applyFont="1" applyFill="1" applyBorder="1" applyAlignment="1">
      <alignment horizontal="center"/>
    </xf>
    <xf numFmtId="164" fontId="27" fillId="3" borderId="5" xfId="62" applyNumberFormat="1" applyFont="1" applyFill="1" applyBorder="1" applyAlignment="1">
      <alignment horizontal="right"/>
    </xf>
    <xf numFmtId="168" fontId="26" fillId="3" borderId="5" xfId="62" applyNumberFormat="1" applyFont="1" applyFill="1" applyBorder="1" applyAlignment="1">
      <alignment horizontal="center"/>
    </xf>
    <xf numFmtId="0" fontId="3" fillId="3" borderId="0" xfId="63" applyFont="1" applyFill="1" applyAlignment="1"/>
    <xf numFmtId="0" fontId="19" fillId="3" borderId="5" xfId="62" applyNumberFormat="1" applyFont="1" applyFill="1" applyBorder="1" applyAlignment="1">
      <alignment horizontal="center" vertical="center"/>
    </xf>
    <xf numFmtId="0" fontId="4" fillId="3" borderId="9" xfId="62" applyNumberFormat="1" applyFont="1" applyFill="1" applyBorder="1" applyAlignment="1">
      <alignment vertical="center" wrapText="1"/>
    </xf>
    <xf numFmtId="0" fontId="24" fillId="6" borderId="5" xfId="22" applyFont="1" applyFill="1" applyBorder="1" applyAlignment="1">
      <alignment horizontal="center" vertical="center" wrapText="1"/>
    </xf>
    <xf numFmtId="3" fontId="19" fillId="3" borderId="5" xfId="62" applyNumberFormat="1" applyFont="1" applyFill="1" applyBorder="1" applyAlignment="1">
      <alignment vertical="center"/>
    </xf>
    <xf numFmtId="3" fontId="19" fillId="3" borderId="5" xfId="62" applyNumberFormat="1" applyFont="1" applyFill="1" applyBorder="1" applyAlignment="1">
      <alignment horizontal="right" vertical="center"/>
    </xf>
    <xf numFmtId="168" fontId="19" fillId="3" borderId="5" xfId="62" applyNumberFormat="1" applyFont="1" applyFill="1" applyBorder="1" applyAlignment="1">
      <alignment horizontal="right" vertical="center"/>
    </xf>
    <xf numFmtId="3" fontId="19" fillId="3" borderId="5" xfId="62" applyNumberFormat="1" applyFont="1" applyFill="1" applyBorder="1" applyAlignment="1">
      <alignment horizontal="center" vertical="center"/>
    </xf>
    <xf numFmtId="1" fontId="19" fillId="3" borderId="5" xfId="62" applyNumberFormat="1" applyFont="1" applyFill="1" applyBorder="1" applyAlignment="1">
      <alignment horizontal="center" vertical="center"/>
    </xf>
    <xf numFmtId="166" fontId="19" fillId="3" borderId="5" xfId="62" applyNumberFormat="1" applyFont="1" applyFill="1" applyBorder="1" applyAlignment="1">
      <alignment horizontal="center" vertical="center"/>
    </xf>
    <xf numFmtId="168" fontId="19" fillId="3" borderId="5" xfId="62" applyNumberFormat="1" applyFont="1" applyFill="1" applyBorder="1" applyAlignment="1">
      <alignment horizontal="center" vertical="center"/>
    </xf>
    <xf numFmtId="0" fontId="19" fillId="3" borderId="5" xfId="62" applyNumberFormat="1" applyFont="1" applyFill="1" applyBorder="1" applyAlignment="1">
      <alignment horizontal="right" vertical="center"/>
    </xf>
    <xf numFmtId="0" fontId="11" fillId="3" borderId="0" xfId="30" applyFont="1" applyFill="1"/>
    <xf numFmtId="0" fontId="11" fillId="3" borderId="0" xfId="30" applyFill="1"/>
    <xf numFmtId="0" fontId="4" fillId="3" borderId="1" xfId="62" applyNumberFormat="1" applyFont="1" applyFill="1" applyBorder="1" applyAlignment="1">
      <alignment horizontal="center" vertical="center"/>
    </xf>
    <xf numFmtId="0" fontId="4" fillId="3" borderId="8" xfId="62" applyNumberFormat="1" applyFont="1" applyFill="1" applyBorder="1" applyAlignment="1">
      <alignment horizontal="center" vertical="center"/>
    </xf>
    <xf numFmtId="0" fontId="4" fillId="3" borderId="4" xfId="62" applyNumberFormat="1" applyFont="1" applyFill="1" applyBorder="1" applyAlignment="1">
      <alignment horizontal="center" vertical="center"/>
    </xf>
    <xf numFmtId="1" fontId="4" fillId="3" borderId="1" xfId="62" applyNumberFormat="1" applyFont="1" applyFill="1" applyBorder="1" applyAlignment="1">
      <alignment horizontal="center" vertical="center"/>
    </xf>
    <xf numFmtId="0" fontId="2" fillId="3" borderId="0" xfId="20" applyFill="1"/>
    <xf numFmtId="49" fontId="4" fillId="3" borderId="3" xfId="62" applyNumberFormat="1" applyFont="1" applyFill="1" applyBorder="1" applyAlignment="1">
      <alignment horizontal="center" vertical="center"/>
    </xf>
    <xf numFmtId="49" fontId="4" fillId="3" borderId="9" xfId="62" applyNumberFormat="1" applyFont="1" applyFill="1" applyBorder="1" applyAlignment="1">
      <alignment horizontal="center" vertical="center"/>
    </xf>
    <xf numFmtId="0" fontId="5" fillId="3" borderId="9" xfId="62" applyNumberFormat="1" applyFont="1" applyFill="1" applyBorder="1" applyAlignment="1">
      <alignment horizontal="center" vertical="center"/>
    </xf>
    <xf numFmtId="0" fontId="4" fillId="3" borderId="3" xfId="62" applyNumberFormat="1" applyFont="1" applyFill="1" applyBorder="1" applyAlignment="1">
      <alignment horizontal="right" vertical="center" textRotation="90"/>
    </xf>
    <xf numFmtId="0" fontId="4" fillId="3" borderId="5" xfId="62" applyNumberFormat="1" applyFont="1" applyFill="1" applyBorder="1" applyAlignment="1">
      <alignment horizontal="right" vertical="center" textRotation="90"/>
    </xf>
    <xf numFmtId="3" fontId="4" fillId="3" borderId="3" xfId="62" applyNumberFormat="1" applyFont="1" applyFill="1" applyBorder="1" applyAlignment="1">
      <alignment horizontal="right" vertical="center"/>
    </xf>
    <xf numFmtId="1" fontId="4" fillId="3" borderId="3" xfId="62" applyNumberFormat="1" applyFont="1" applyFill="1" applyBorder="1" applyAlignment="1">
      <alignment horizontal="right" vertical="center"/>
    </xf>
    <xf numFmtId="164" fontId="5" fillId="3" borderId="3" xfId="62" applyNumberFormat="1" applyFont="1" applyFill="1" applyBorder="1" applyAlignment="1">
      <alignment horizontal="right" vertical="center" textRotation="90"/>
    </xf>
    <xf numFmtId="0" fontId="4" fillId="3" borderId="3" xfId="62" applyNumberFormat="1" applyFont="1" applyFill="1" applyBorder="1" applyAlignment="1">
      <alignment horizontal="center" vertical="center" textRotation="90"/>
    </xf>
    <xf numFmtId="3" fontId="4" fillId="3" borderId="3" xfId="62" applyNumberFormat="1" applyFont="1" applyFill="1" applyBorder="1" applyAlignment="1">
      <alignment horizontal="right" vertical="center" textRotation="90"/>
    </xf>
    <xf numFmtId="1" fontId="4" fillId="3" borderId="3" xfId="62" applyNumberFormat="1" applyFont="1" applyFill="1" applyBorder="1" applyAlignment="1">
      <alignment horizontal="right" vertical="center" textRotation="90"/>
    </xf>
    <xf numFmtId="3" fontId="4" fillId="2" borderId="3" xfId="62" applyNumberFormat="1" applyFont="1" applyFill="1" applyBorder="1" applyAlignment="1">
      <alignment horizontal="center" vertical="center" textRotation="90" wrapText="1"/>
    </xf>
    <xf numFmtId="3" fontId="4" fillId="2" borderId="7" xfId="62" applyNumberFormat="1" applyFont="1" applyFill="1" applyBorder="1" applyAlignment="1">
      <alignment horizontal="center" vertical="center" textRotation="90" wrapText="1"/>
    </xf>
    <xf numFmtId="0" fontId="4" fillId="2" borderId="3" xfId="62" applyNumberFormat="1" applyFont="1" applyFill="1" applyBorder="1" applyAlignment="1">
      <alignment horizontal="center" vertical="center" textRotation="90"/>
    </xf>
    <xf numFmtId="0" fontId="4" fillId="2" borderId="7" xfId="62" applyNumberFormat="1" applyFont="1" applyFill="1" applyBorder="1" applyAlignment="1">
      <alignment horizontal="center" vertical="center" textRotation="90"/>
    </xf>
    <xf numFmtId="168" fontId="4" fillId="2" borderId="3" xfId="62" applyNumberFormat="1" applyFont="1" applyFill="1" applyBorder="1" applyAlignment="1">
      <alignment horizontal="center" vertical="center" textRotation="90" wrapText="1"/>
    </xf>
    <xf numFmtId="168" fontId="4" fillId="2" borderId="7" xfId="62" applyNumberFormat="1" applyFont="1" applyFill="1" applyBorder="1" applyAlignment="1">
      <alignment horizontal="center" vertical="center" textRotation="90" wrapText="1"/>
    </xf>
    <xf numFmtId="3" fontId="4" fillId="2" borderId="3" xfId="62" applyNumberFormat="1" applyFont="1" applyFill="1" applyBorder="1" applyAlignment="1">
      <alignment horizontal="center" vertical="center" textRotation="90"/>
    </xf>
    <xf numFmtId="3" fontId="4" fillId="2" borderId="7" xfId="62" applyNumberFormat="1" applyFont="1" applyFill="1" applyBorder="1" applyAlignment="1">
      <alignment horizontal="center" vertical="center" textRotation="90"/>
    </xf>
    <xf numFmtId="3" fontId="4" fillId="2" borderId="9" xfId="62" applyNumberFormat="1" applyFont="1" applyFill="1" applyBorder="1" applyAlignment="1">
      <alignment horizontal="center" vertical="center" textRotation="90" wrapText="1"/>
    </xf>
    <xf numFmtId="1" fontId="4" fillId="2" borderId="3" xfId="62" applyNumberFormat="1" applyFont="1" applyFill="1" applyBorder="1" applyAlignment="1">
      <alignment horizontal="center" vertical="center" textRotation="90"/>
    </xf>
    <xf numFmtId="1" fontId="4" fillId="2" borderId="7" xfId="62" applyNumberFormat="1" applyFont="1" applyFill="1" applyBorder="1" applyAlignment="1">
      <alignment horizontal="center" vertical="center" textRotation="90"/>
    </xf>
    <xf numFmtId="166" fontId="4" fillId="2" borderId="3" xfId="62" applyNumberFormat="1" applyFont="1" applyFill="1" applyBorder="1" applyAlignment="1">
      <alignment horizontal="center" vertical="center" textRotation="90" wrapText="1"/>
    </xf>
    <xf numFmtId="166" fontId="4" fillId="2" borderId="7" xfId="62" applyNumberFormat="1" applyFont="1" applyFill="1" applyBorder="1" applyAlignment="1">
      <alignment horizontal="center" vertical="center" textRotation="90" wrapText="1"/>
    </xf>
    <xf numFmtId="3" fontId="4" fillId="2" borderId="2" xfId="62" applyNumberFormat="1" applyFont="1" applyFill="1" applyBorder="1" applyAlignment="1">
      <alignment horizontal="center" vertical="center" wrapText="1"/>
    </xf>
    <xf numFmtId="3" fontId="4" fillId="2" borderId="11" xfId="62" applyNumberFormat="1" applyFont="1" applyFill="1" applyBorder="1" applyAlignment="1">
      <alignment horizontal="center" vertical="center" wrapText="1"/>
    </xf>
    <xf numFmtId="3" fontId="4" fillId="2" borderId="6" xfId="62" applyNumberFormat="1" applyFont="1" applyFill="1" applyBorder="1" applyAlignment="1">
      <alignment horizontal="center" vertical="center" wrapText="1"/>
    </xf>
    <xf numFmtId="3" fontId="4" fillId="2" borderId="14" xfId="62" applyNumberFormat="1" applyFont="1" applyFill="1" applyBorder="1" applyAlignment="1">
      <alignment horizontal="center" vertical="center" wrapText="1"/>
    </xf>
    <xf numFmtId="3" fontId="4" fillId="2" borderId="8" xfId="62" applyNumberFormat="1" applyFont="1" applyFill="1" applyBorder="1" applyAlignment="1">
      <alignment horizontal="center" vertical="center" wrapText="1"/>
    </xf>
    <xf numFmtId="3" fontId="4" fillId="2" borderId="13" xfId="62" applyNumberFormat="1" applyFont="1" applyFill="1" applyBorder="1" applyAlignment="1">
      <alignment horizontal="center" vertical="center" wrapText="1"/>
    </xf>
    <xf numFmtId="3" fontId="4" fillId="2" borderId="5" xfId="68" applyNumberFormat="1" applyFont="1" applyFill="1" applyBorder="1" applyAlignment="1">
      <alignment horizontal="center" vertical="center" wrapText="1"/>
    </xf>
    <xf numFmtId="3" fontId="4" fillId="3" borderId="5" xfId="68" applyNumberFormat="1" applyFont="1" applyFill="1" applyBorder="1" applyAlignment="1">
      <alignment horizontal="center" vertical="center"/>
    </xf>
    <xf numFmtId="164" fontId="4" fillId="3" borderId="5" xfId="68" applyNumberFormat="1" applyFont="1" applyFill="1" applyBorder="1" applyAlignment="1">
      <alignment horizontal="center" vertical="center"/>
    </xf>
    <xf numFmtId="49" fontId="4" fillId="2" borderId="1" xfId="62" applyNumberFormat="1" applyFont="1" applyFill="1" applyBorder="1" applyAlignment="1">
      <alignment horizontal="center" vertical="center" textRotation="90"/>
    </xf>
    <xf numFmtId="49" fontId="4" fillId="2" borderId="2" xfId="62" applyNumberFormat="1" applyFont="1" applyFill="1" applyBorder="1" applyAlignment="1">
      <alignment horizontal="center" vertical="center" textRotation="90"/>
    </xf>
    <xf numFmtId="0" fontId="4" fillId="2" borderId="3" xfId="62" applyNumberFormat="1" applyFont="1" applyFill="1" applyBorder="1" applyAlignment="1">
      <alignment horizontal="center" vertical="center" wrapText="1"/>
    </xf>
    <xf numFmtId="0" fontId="4" fillId="2" borderId="7" xfId="62" applyNumberFormat="1" applyFont="1" applyFill="1" applyBorder="1" applyAlignment="1">
      <alignment horizontal="center" vertical="center" wrapText="1"/>
    </xf>
    <xf numFmtId="0" fontId="4" fillId="2" borderId="9" xfId="62" applyNumberFormat="1" applyFont="1" applyFill="1" applyBorder="1" applyAlignment="1">
      <alignment horizontal="center" vertical="center" wrapText="1"/>
    </xf>
    <xf numFmtId="0" fontId="4" fillId="2" borderId="4" xfId="62" applyNumberFormat="1" applyFont="1" applyFill="1" applyBorder="1" applyAlignment="1">
      <alignment horizontal="center" vertical="center" textRotation="90"/>
    </xf>
    <xf numFmtId="0" fontId="4" fillId="2" borderId="11" xfId="62" applyNumberFormat="1" applyFont="1" applyFill="1" applyBorder="1" applyAlignment="1">
      <alignment horizontal="center" vertical="center" textRotation="90"/>
    </xf>
    <xf numFmtId="0" fontId="4" fillId="2" borderId="5" xfId="62" applyNumberFormat="1" applyFont="1" applyFill="1" applyBorder="1" applyAlignment="1">
      <alignment horizontal="center" vertical="center" textRotation="90"/>
    </xf>
    <xf numFmtId="0" fontId="4" fillId="0" borderId="5" xfId="62" applyNumberFormat="1" applyFont="1" applyFill="1" applyBorder="1" applyAlignment="1">
      <alignment horizontal="center" vertical="center" textRotation="90"/>
    </xf>
    <xf numFmtId="0" fontId="4" fillId="0" borderId="3" xfId="62" applyNumberFormat="1" applyFont="1" applyFill="1" applyBorder="1" applyAlignment="1">
      <alignment horizontal="center" vertical="center" textRotation="90"/>
    </xf>
    <xf numFmtId="0" fontId="4" fillId="0" borderId="1" xfId="62" applyNumberFormat="1" applyFont="1" applyFill="1" applyBorder="1" applyAlignment="1">
      <alignment horizontal="center" vertical="center" textRotation="90"/>
    </xf>
    <xf numFmtId="0" fontId="4" fillId="0" borderId="2" xfId="62" applyNumberFormat="1" applyFont="1" applyFill="1" applyBorder="1" applyAlignment="1">
      <alignment horizontal="center" vertical="center" textRotation="90"/>
    </xf>
    <xf numFmtId="168" fontId="4" fillId="2" borderId="5" xfId="30" applyNumberFormat="1" applyFont="1" applyFill="1" applyBorder="1" applyAlignment="1">
      <alignment horizontal="center" vertical="center" wrapText="1"/>
    </xf>
    <xf numFmtId="0" fontId="5" fillId="3" borderId="5" xfId="19" applyFont="1" applyFill="1" applyBorder="1" applyAlignment="1">
      <alignment horizontal="center" vertical="center" textRotation="90" wrapText="1"/>
    </xf>
    <xf numFmtId="0" fontId="5" fillId="3" borderId="5" xfId="19" applyFont="1" applyFill="1" applyBorder="1" applyAlignment="1">
      <alignment horizontal="center" vertical="center" wrapText="1"/>
    </xf>
    <xf numFmtId="0" fontId="5" fillId="3" borderId="5" xfId="19" applyFont="1" applyFill="1" applyBorder="1" applyAlignment="1">
      <alignment horizontal="center" textRotation="90"/>
    </xf>
    <xf numFmtId="49" fontId="5" fillId="3" borderId="5" xfId="19" applyNumberFormat="1" applyFont="1" applyFill="1" applyBorder="1" applyAlignment="1">
      <alignment horizontal="center" vertical="center" wrapText="1"/>
    </xf>
    <xf numFmtId="2" fontId="4" fillId="0" borderId="5" xfId="16" applyNumberFormat="1" applyFont="1" applyBorder="1" applyAlignment="1">
      <alignment horizontal="center" vertical="center" textRotation="90" wrapText="1"/>
    </xf>
    <xf numFmtId="2" fontId="4" fillId="0" borderId="5" xfId="16" applyNumberFormat="1" applyFont="1" applyBorder="1" applyAlignment="1">
      <alignment horizontal="center" vertical="center" wrapText="1"/>
    </xf>
    <xf numFmtId="0" fontId="4" fillId="0" borderId="5" xfId="16" applyFont="1" applyBorder="1" applyAlignment="1">
      <alignment horizontal="center" vertical="center" wrapText="1"/>
    </xf>
    <xf numFmtId="1" fontId="4" fillId="0" borderId="5" xfId="16" applyNumberFormat="1" applyFont="1" applyBorder="1" applyAlignment="1">
      <alignment horizontal="center" vertical="center" wrapText="1"/>
    </xf>
    <xf numFmtId="168" fontId="4" fillId="0" borderId="5" xfId="16" applyNumberFormat="1" applyFont="1" applyBorder="1" applyAlignment="1">
      <alignment horizontal="center" vertical="center" wrapText="1"/>
    </xf>
    <xf numFmtId="0" fontId="4" fillId="0" borderId="5" xfId="16" applyFont="1" applyBorder="1" applyAlignment="1">
      <alignment horizontal="center" vertical="center" textRotation="90" wrapText="1"/>
    </xf>
    <xf numFmtId="49" fontId="4" fillId="3" borderId="1" xfId="62" applyNumberFormat="1" applyFont="1" applyFill="1" applyBorder="1" applyAlignment="1">
      <alignment horizontal="center" vertical="center" textRotation="90"/>
    </xf>
    <xf numFmtId="0" fontId="4" fillId="3" borderId="4" xfId="62" applyNumberFormat="1" applyFont="1" applyFill="1" applyBorder="1" applyAlignment="1">
      <alignment horizontal="center" vertical="center" textRotation="90"/>
    </xf>
    <xf numFmtId="3" fontId="4" fillId="0" borderId="7" xfId="62" applyNumberFormat="1" applyFont="1" applyFill="1" applyBorder="1" applyAlignment="1">
      <alignment horizontal="center" vertical="center" textRotation="90"/>
    </xf>
    <xf numFmtId="0" fontId="6" fillId="0" borderId="7" xfId="20" applyFont="1" applyFill="1" applyBorder="1" applyAlignment="1">
      <alignment horizontal="center" vertical="center"/>
    </xf>
    <xf numFmtId="0" fontId="6" fillId="0" borderId="9" xfId="20" applyFont="1" applyFill="1" applyBorder="1" applyAlignment="1">
      <alignment horizontal="center" vertical="center"/>
    </xf>
    <xf numFmtId="165" fontId="4" fillId="0" borderId="4" xfId="62" applyNumberFormat="1" applyFont="1" applyFill="1" applyBorder="1" applyAlignment="1">
      <alignment horizontal="center" vertical="center" textRotation="90"/>
    </xf>
    <xf numFmtId="165" fontId="4" fillId="0" borderId="5" xfId="62" applyNumberFormat="1" applyFont="1" applyFill="1" applyBorder="1" applyAlignment="1">
      <alignment horizontal="center" vertical="center" textRotation="90"/>
    </xf>
    <xf numFmtId="3" fontId="4" fillId="0" borderId="5" xfId="62" applyNumberFormat="1" applyFont="1" applyFill="1" applyBorder="1" applyAlignment="1">
      <alignment horizontal="center" vertical="center" textRotation="90"/>
    </xf>
    <xf numFmtId="0" fontId="4" fillId="0" borderId="4" xfId="62" applyNumberFormat="1" applyFont="1" applyFill="1" applyBorder="1" applyAlignment="1">
      <alignment horizontal="center" vertical="center" textRotation="90"/>
    </xf>
    <xf numFmtId="1" fontId="4" fillId="0" borderId="7" xfId="62" applyNumberFormat="1" applyFont="1" applyFill="1" applyBorder="1" applyAlignment="1">
      <alignment horizontal="center" vertical="center" textRotation="90"/>
    </xf>
    <xf numFmtId="166" fontId="4" fillId="0" borderId="7" xfId="62" applyNumberFormat="1" applyFont="1" applyFill="1" applyBorder="1" applyAlignment="1">
      <alignment horizontal="center" vertical="center" textRotation="90"/>
    </xf>
    <xf numFmtId="0" fontId="26" fillId="0" borderId="0" xfId="12" applyFont="1" applyFill="1" applyAlignment="1">
      <alignment horizontal="left" wrapText="1"/>
    </xf>
    <xf numFmtId="0" fontId="27" fillId="0" borderId="0" xfId="12" applyFont="1" applyFill="1" applyAlignment="1">
      <alignment horizontal="left" wrapText="1"/>
    </xf>
    <xf numFmtId="0" fontId="27" fillId="0" borderId="0" xfId="12" applyFont="1" applyFill="1" applyAlignment="1">
      <alignment horizontal="left"/>
    </xf>
    <xf numFmtId="0" fontId="26" fillId="0" borderId="0" xfId="12" applyFont="1" applyFill="1" applyAlignment="1">
      <alignment horizontal="right"/>
    </xf>
    <xf numFmtId="0" fontId="18" fillId="0" borderId="7" xfId="12" applyFont="1" applyFill="1" applyBorder="1" applyAlignment="1">
      <alignment horizontal="center" vertical="center"/>
    </xf>
    <xf numFmtId="0" fontId="18" fillId="0" borderId="9" xfId="12" applyFont="1" applyFill="1" applyBorder="1" applyAlignment="1">
      <alignment horizontal="center" vertical="center"/>
    </xf>
    <xf numFmtId="165" fontId="4" fillId="0" borderId="4" xfId="62" applyNumberFormat="1" applyFont="1" applyFill="1" applyBorder="1" applyAlignment="1">
      <alignment horizontal="center" vertical="center" textRotation="90" wrapText="1"/>
    </xf>
    <xf numFmtId="165" fontId="4" fillId="0" borderId="5" xfId="62" applyNumberFormat="1" applyFont="1" applyFill="1" applyBorder="1" applyAlignment="1">
      <alignment horizontal="center" vertical="center" textRotation="90" wrapText="1"/>
    </xf>
    <xf numFmtId="49" fontId="4" fillId="0" borderId="1" xfId="62" applyNumberFormat="1" applyFont="1" applyFill="1" applyBorder="1" applyAlignment="1">
      <alignment horizontal="center" vertical="center" textRotation="90"/>
    </xf>
    <xf numFmtId="0" fontId="4" fillId="0" borderId="3" xfId="62" applyNumberFormat="1" applyFont="1" applyFill="1" applyBorder="1" applyAlignment="1">
      <alignment horizontal="center" vertical="center"/>
    </xf>
    <xf numFmtId="0" fontId="4" fillId="0" borderId="7" xfId="62" applyNumberFormat="1" applyFont="1" applyFill="1" applyBorder="1" applyAlignment="1">
      <alignment horizontal="center" vertical="center"/>
    </xf>
    <xf numFmtId="0" fontId="4" fillId="0" borderId="9" xfId="62" applyNumberFormat="1" applyFont="1" applyFill="1" applyBorder="1" applyAlignment="1">
      <alignment horizontal="center" vertical="center"/>
    </xf>
  </cellXfs>
  <cellStyles count="81">
    <cellStyle name="Normal" xfId="0" builtinId="0"/>
    <cellStyle name="Normal 10" xfId="14"/>
    <cellStyle name="Normal 10 2" xfId="8"/>
    <cellStyle name="Normal 10 3" xfId="1"/>
    <cellStyle name="Normal 11" xfId="15"/>
    <cellStyle name="Normal 11 2" xfId="12"/>
    <cellStyle name="Normal 11 3" xfId="13"/>
    <cellStyle name="Normal 12" xfId="16"/>
    <cellStyle name="Normal 13" xfId="17"/>
    <cellStyle name="Normal 13 2" xfId="11"/>
    <cellStyle name="Normal 13 2 2" xfId="18"/>
    <cellStyle name="Normal 13 3" xfId="19"/>
    <cellStyle name="Normal 14" xfId="20"/>
    <cellStyle name="Normal 15" xfId="10"/>
    <cellStyle name="Normal 15 2" xfId="7"/>
    <cellStyle name="Normal 16" xfId="21"/>
    <cellStyle name="Normal 17" xfId="22"/>
    <cellStyle name="Normal 17 5" xfId="23"/>
    <cellStyle name="Normal 18" xfId="24"/>
    <cellStyle name="Normal 19" xfId="25"/>
    <cellStyle name="Normal 19 6" xfId="27"/>
    <cellStyle name="Normal 2" xfId="28"/>
    <cellStyle name="Normal 2 2" xfId="29"/>
    <cellStyle name="Normal 2 3" xfId="30"/>
    <cellStyle name="Normal 2 4" xfId="31"/>
    <cellStyle name="Normal 2 4 2" xfId="32"/>
    <cellStyle name="Normal 2_2. Излишни БП за уточняване  от СКС преработено от стойчев" xfId="33"/>
    <cellStyle name="Normal 20" xfId="9"/>
    <cellStyle name="Normal 24" xfId="26"/>
    <cellStyle name="Normal 3" xfId="34"/>
    <cellStyle name="Normal 3 2" xfId="35"/>
    <cellStyle name="Normal 3 3" xfId="80"/>
    <cellStyle name="Normal 37 3" xfId="36"/>
    <cellStyle name="Normal 4" xfId="37"/>
    <cellStyle name="Normal 40" xfId="38"/>
    <cellStyle name="Normal 41" xfId="39"/>
    <cellStyle name="Normal 42" xfId="40"/>
    <cellStyle name="Normal 49" xfId="41"/>
    <cellStyle name="Normal 5" xfId="42"/>
    <cellStyle name="Normal 5 2" xfId="43"/>
    <cellStyle name="Normal 5 2 2" xfId="44"/>
    <cellStyle name="Normal 5 3" xfId="6"/>
    <cellStyle name="Normal 5 4" xfId="4"/>
    <cellStyle name="Normal 5 4 2" xfId="45"/>
    <cellStyle name="Normal 50" xfId="46"/>
    <cellStyle name="Normal 51" xfId="47"/>
    <cellStyle name="Normal 52" xfId="48"/>
    <cellStyle name="Normal 53" xfId="49"/>
    <cellStyle name="Normal 59" xfId="50"/>
    <cellStyle name="Normal 6" xfId="52"/>
    <cellStyle name="Normal 6 2" xfId="53"/>
    <cellStyle name="Normal 60" xfId="54"/>
    <cellStyle name="Normal 64" xfId="51"/>
    <cellStyle name="Normal 65" xfId="55"/>
    <cellStyle name="Normal 66" xfId="56"/>
    <cellStyle name="Normal 67" xfId="5"/>
    <cellStyle name="Normal 68" xfId="57"/>
    <cellStyle name="Normal 69" xfId="58"/>
    <cellStyle name="Normal 7" xfId="59"/>
    <cellStyle name="Normal 7 2" xfId="2"/>
    <cellStyle name="Normal 7 3" xfId="60"/>
    <cellStyle name="Normal 8" xfId="61"/>
    <cellStyle name="Normal 8 2" xfId="63"/>
    <cellStyle name="Normal 8 3" xfId="64"/>
    <cellStyle name="Normal 8 3 2" xfId="79"/>
    <cellStyle name="Normal 9" xfId="65"/>
    <cellStyle name="Normal 9 2" xfId="66"/>
    <cellStyle name="Normal 9 3" xfId="78"/>
    <cellStyle name="Normal_Излипни 48960-11.02.2011 г. 2" xfId="62"/>
    <cellStyle name="Normal_Излипни 48960-11.02.2011 г._4. Списък на излишните БП за 2014 г  - раздел II за утилизация" xfId="67"/>
    <cellStyle name="Normal_Излипни 48960-11.02.2011 г._Списък на изл. БП за 2014 г - разд. I за ТР - заготовка" xfId="68"/>
    <cellStyle name="Normal_Излишни БП 48960- към 01,01,2010" xfId="69"/>
    <cellStyle name="Style 1" xfId="70"/>
    <cellStyle name="Нормален 2 2" xfId="71"/>
    <cellStyle name="Нормален 2 4" xfId="3"/>
    <cellStyle name="Нормален 3 3" xfId="72"/>
    <cellStyle name="Нормален 4 3" xfId="73"/>
    <cellStyle name="Нормален 4 4" xfId="74"/>
    <cellStyle name="Нормален 6 2" xfId="75"/>
    <cellStyle name="Нормален 7 2" xfId="76"/>
    <cellStyle name="Нормален_Izli6ni imustestva 12.2011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38</xdr:row>
      <xdr:rowOff>0</xdr:rowOff>
    </xdr:from>
    <xdr:ext cx="71437" cy="721785"/>
    <xdr:sp macro="" textlink="">
      <xdr:nvSpPr>
        <xdr:cNvPr id="2" name="Text Box 454"/>
        <xdr:cNvSpPr txBox="1">
          <a:spLocks noChangeArrowheads="1"/>
        </xdr:cNvSpPr>
      </xdr:nvSpPr>
      <xdr:spPr bwMode="auto">
        <a:xfrm>
          <a:off x="7439025" y="12058650"/>
          <a:ext cx="71437" cy="721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238125</xdr:colOff>
      <xdr:row>38</xdr:row>
      <xdr:rowOff>0</xdr:rowOff>
    </xdr:from>
    <xdr:ext cx="71437" cy="702735"/>
    <xdr:sp macro="" textlink="">
      <xdr:nvSpPr>
        <xdr:cNvPr id="3" name="Text Box 454"/>
        <xdr:cNvSpPr txBox="1">
          <a:spLocks noChangeArrowheads="1"/>
        </xdr:cNvSpPr>
      </xdr:nvSpPr>
      <xdr:spPr bwMode="auto">
        <a:xfrm>
          <a:off x="7439025" y="12058650"/>
          <a:ext cx="71437" cy="702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" name="Text Box 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" name="Text Box 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" name="Text Box 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" name="Text Box 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" name="Text Box 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" name="Text Box 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" name="Text Box 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" name="Text Box 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" name="Text Box 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" name="Text Box 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2" name="Text Box 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3" name="Text Box 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4" name="Text Box 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5" name="Text Box 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6" name="Text Box 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7" name="Text Box 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8" name="Text Box 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9" name="Text Box 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0" name="Text Box 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1" name="Text Box 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2" name="Text Box 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3" name="Text Box 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4" name="Text Box 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5" name="Text Box 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6" name="Text Box 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7" name="Text Box 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8" name="Text Box 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9" name="Text Box 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0" name="Text Box 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1" name="Text Box 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2" name="Text Box 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3" name="Text Box 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4" name="Text Box 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5" name="Text Box 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6" name="Text Box 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7" name="Text Box 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8" name="Text Box 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9" name="Text Box 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0" name="Text Box 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1" name="Text Box 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2" name="Text Box 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3" name="Text Box 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4" name="Text Box 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5" name="Text Box 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6" name="Text Box 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7" name="Text Box 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8" name="Text Box 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9" name="Text Box 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0" name="Text Box 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1" name="Text Box 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2" name="Text Box 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3" name="Text Box 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4" name="Text Box 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5" name="Text Box 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6" name="Text Box 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7" name="Text Box 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8" name="Text Box 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9" name="Text Box 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0" name="Text Box 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1" name="Text Box 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2" name="Text Box 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3" name="Text Box 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4" name="Text Box 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5" name="Text Box 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6" name="Text Box 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7" name="Text Box 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8" name="Text Box 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9" name="Text Box 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0" name="Text Box 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1" name="Text Box 1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2" name="Text Box 1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3" name="Text Box 1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4" name="Text Box 1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5" name="Text Box 1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6" name="Text Box 1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7" name="Text Box 10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8" name="Text Box 10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9" name="Text Box 10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0" name="Text Box 10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1" name="Text Box 11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2" name="Text Box 11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3" name="Text Box 11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4" name="Text Box 11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5" name="Text Box 11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6" name="Text Box 11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7" name="Text Box 11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8" name="Text Box 11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9" name="Text Box 11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0" name="Text Box 11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1" name="Text Box 12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2" name="Text Box 12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3" name="Text Box 12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4" name="Text Box 12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5" name="Text Box 12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6" name="Text Box 12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7" name="Text Box 12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8" name="Text Box 12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9" name="Text Box 12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0" name="Text Box 12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1" name="Text Box 13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2" name="Text Box 1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3" name="Text Box 1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4" name="Text Box 1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5" name="Text Box 1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6" name="Text Box 1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7" name="Text Box 1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8" name="Text Box 1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9" name="Text Box 1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0" name="Text Box 1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1" name="Text Box 1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2" name="Text Box 1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3" name="Text Box 1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4" name="Text Box 1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5" name="Text Box 1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6" name="Text Box 1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7" name="Text Box 1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8" name="Text Box 1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9" name="Text Box 1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20" name="Text Box 1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21" name="Text Box 1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22" name="Text Box 1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23" name="Text Box 1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24" name="Text Box 1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25" name="Text Box 1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26" name="Text Box 1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27" name="Text Box 1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28" name="Text Box 1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29" name="Text Box 1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30" name="Text Box 1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31" name="Text Box 1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32" name="Text Box 1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33" name="Text Box 1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34" name="Text Box 1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35" name="Text Box 1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36" name="Text Box 1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37" name="Text Box 1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38" name="Text Box 1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39" name="Text Box 1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40" name="Text Box 1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41" name="Text Box 1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42" name="Text Box 1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43" name="Text Box 1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44" name="Text Box 1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45" name="Text Box 1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46" name="Text Box 1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47" name="Text Box 1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48" name="Text Box 1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49" name="Text Box 1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50" name="Text Box 1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51" name="Text Box 1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52" name="Text Box 1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53" name="Text Box 1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54" name="Text Box 1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55" name="Text Box 1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56" name="Text Box 1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57" name="Text Box 1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58" name="Text Box 1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59" name="Text Box 1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60" name="Text Box 1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61" name="Text Box 1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62" name="Text Box 1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63" name="Text Box 1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64" name="Text Box 1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65" name="Text Box 1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66" name="Text Box 1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67" name="Text Box 1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68" name="Text Box 1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69" name="Text Box 1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70" name="Text Box 1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71" name="Text Box 2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72" name="Text Box 2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73" name="Text Box 2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74" name="Text Box 2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75" name="Text Box 2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76" name="Text Box 2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77" name="Text Box 20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78" name="Text Box 20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79" name="Text Box 20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80" name="Text Box 20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81" name="Text Box 21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82" name="Text Box 21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83" name="Text Box 21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84" name="Text Box 21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85" name="Text Box 21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86" name="Text Box 21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87" name="Text Box 21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88" name="Text Box 21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89" name="Text Box 21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90" name="Text Box 21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91" name="Text Box 22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92" name="Text Box 22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93" name="Text Box 22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94" name="Text Box 22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95" name="Text Box 22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96" name="Text Box 22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97" name="Text Box 22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98" name="Text Box 22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99" name="Text Box 22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00" name="Text Box 22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01" name="Text Box 23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02" name="Text Box 2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03" name="Text Box 2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04" name="Text Box 2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05" name="Text Box 2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06" name="Text Box 2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07" name="Text Box 2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08" name="Text Box 2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09" name="Text Box 2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10" name="Text Box 2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11" name="Text Box 2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12" name="Text Box 2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13" name="Text Box 2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14" name="Text Box 2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15" name="Text Box 2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16" name="Text Box 2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17" name="Text Box 2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18" name="Text Box 2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19" name="Text Box 2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20" name="Text Box 2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21" name="Text Box 2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22" name="Text Box 2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23" name="Text Box 2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24" name="Text Box 2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25" name="Text Box 2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26" name="Text Box 2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27" name="Text Box 2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28" name="Text Box 2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29" name="Text Box 2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30" name="Text Box 2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31" name="Text Box 2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32" name="Text Box 2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33" name="Text Box 2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34" name="Text Box 2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35" name="Text Box 2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36" name="Text Box 2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37" name="Text Box 2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38" name="Text Box 2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39" name="Text Box 2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40" name="Text Box 2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41" name="Text Box 2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42" name="Text Box 2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43" name="Text Box 2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44" name="Text Box 2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45" name="Text Box 2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46" name="Text Box 2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47" name="Text Box 2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48" name="Text Box 2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49" name="Text Box 2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50" name="Text Box 2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51" name="Text Box 2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52" name="Text Box 2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53" name="Text Box 2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54" name="Text Box 2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55" name="Text Box 2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56" name="Text Box 2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57" name="Text Box 2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58" name="Text Box 2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59" name="Text Box 2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60" name="Text Box 2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61" name="Text Box 2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62" name="Text Box 2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63" name="Text Box 2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64" name="Text Box 2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65" name="Text Box 2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66" name="Text Box 2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67" name="Text Box 2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68" name="Text Box 2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69" name="Text Box 2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70" name="Text Box 2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71" name="Text Box 3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72" name="Text Box 3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73" name="Text Box 3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74" name="Text Box 3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75" name="Text Box 3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76" name="Text Box 3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77" name="Text Box 30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78" name="Text Box 30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79" name="Text Box 30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80" name="Text Box 30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81" name="Text Box 31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82" name="Text Box 31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83" name="Text Box 31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84" name="Text Box 31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85" name="Text Box 31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86" name="Text Box 31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87" name="Text Box 31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88" name="Text Box 31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89" name="Text Box 31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90" name="Text Box 31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91" name="Text Box 32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92" name="Text Box 32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93" name="Text Box 32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94" name="Text Box 32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95" name="Text Box 32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96" name="Text Box 32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97" name="Text Box 32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98" name="Text Box 32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299" name="Text Box 32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00" name="Text Box 32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01" name="Text Box 33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02" name="Text Box 3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03" name="Text Box 3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04" name="Text Box 3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05" name="Text Box 3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06" name="Text Box 3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07" name="Text Box 3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08" name="Text Box 3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09" name="Text Box 3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10" name="Text Box 3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11" name="Text Box 3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12" name="Text Box 3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13" name="Text Box 3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14" name="Text Box 3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15" name="Text Box 3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16" name="Text Box 3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17" name="Text Box 3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18" name="Text Box 3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19" name="Text Box 3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20" name="Text Box 3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21" name="Text Box 3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22" name="Text Box 3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23" name="Text Box 3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24" name="Text Box 3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25" name="Text Box 3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26" name="Text Box 3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27" name="Text Box 3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28" name="Text Box 3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29" name="Text Box 3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30" name="Text Box 3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31" name="Text Box 3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32" name="Text Box 3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33" name="Text Box 3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34" name="Text Box 3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35" name="Text Box 3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36" name="Text Box 3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37" name="Text Box 3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38" name="Text Box 3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39" name="Text Box 3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40" name="Text Box 3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41" name="Text Box 3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42" name="Text Box 3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43" name="Text Box 3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44" name="Text Box 3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45" name="Text Box 3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46" name="Text Box 3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47" name="Text Box 3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48" name="Text Box 3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49" name="Text Box 3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50" name="Text Box 3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51" name="Text Box 3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52" name="Text Box 3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53" name="Text Box 3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54" name="Text Box 3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55" name="Text Box 3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56" name="Text Box 3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57" name="Text Box 3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58" name="Text Box 3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59" name="Text Box 3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60" name="Text Box 3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61" name="Text Box 3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62" name="Text Box 3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63" name="Text Box 3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64" name="Text Box 3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65" name="Text Box 3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66" name="Text Box 3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67" name="Text Box 3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68" name="Text Box 3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69" name="Text Box 3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70" name="Text Box 3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71" name="Text Box 4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72" name="Text Box 4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73" name="Text Box 4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74" name="Text Box 4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75" name="Text Box 4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76" name="Text Box 4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77" name="Text Box 40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78" name="Text Box 40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79" name="Text Box 40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80" name="Text Box 40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81" name="Text Box 41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82" name="Text Box 41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83" name="Text Box 41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84" name="Text Box 41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85" name="Text Box 41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86" name="Text Box 41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87" name="Text Box 41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88" name="Text Box 41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89" name="Text Box 41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90" name="Text Box 41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91" name="Text Box 42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92" name="Text Box 42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93" name="Text Box 42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94" name="Text Box 42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95" name="Text Box 42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96" name="Text Box 42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97" name="Text Box 42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98" name="Text Box 42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399" name="Text Box 42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00" name="Text Box 42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01" name="Text Box 43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02" name="Text Box 4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03" name="Text Box 4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04" name="Text Box 4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05" name="Text Box 4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06" name="Text Box 4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07" name="Text Box 4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08" name="Text Box 4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09" name="Text Box 4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10" name="Text Box 4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11" name="Text Box 4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12" name="Text Box 4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13" name="Text Box 4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14" name="Text Box 4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15" name="Text Box 4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16" name="Text Box 4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17" name="Text Box 4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18" name="Text Box 4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19" name="Text Box 4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20" name="Text Box 4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21" name="Text Box 4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22" name="Text Box 4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23" name="Text Box 4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24" name="Text Box 4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25" name="Text Box 4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26" name="Text Box 4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27" name="Text Box 4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28" name="Text Box 4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29" name="Text Box 4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30" name="Text Box 4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31" name="Text Box 4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32" name="Text Box 4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33" name="Text Box 4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34" name="Text Box 4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35" name="Text Box 4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36" name="Text Box 4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37" name="Text Box 4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38" name="Text Box 4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39" name="Text Box 4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40" name="Text Box 4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41" name="Text Box 4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42" name="Text Box 4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43" name="Text Box 4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44" name="Text Box 4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45" name="Text Box 4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46" name="Text Box 4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47" name="Text Box 4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48" name="Text Box 4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49" name="Text Box 4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50" name="Text Box 4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51" name="Text Box 4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52" name="Text Box 4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53" name="Text Box 4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54" name="Text Box 4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55" name="Text Box 4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56" name="Text Box 4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57" name="Text Box 4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58" name="Text Box 4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59" name="Text Box 4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60" name="Text Box 4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61" name="Text Box 4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62" name="Text Box 4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63" name="Text Box 4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64" name="Text Box 4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65" name="Text Box 4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66" name="Text Box 4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67" name="Text Box 4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68" name="Text Box 4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69" name="Text Box 4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70" name="Text Box 4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71" name="Text Box 5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72" name="Text Box 5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73" name="Text Box 5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74" name="Text Box 5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75" name="Text Box 5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76" name="Text Box 5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77" name="Text Box 50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78" name="Text Box 50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79" name="Text Box 50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80" name="Text Box 50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81" name="Text Box 51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82" name="Text Box 51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83" name="Text Box 51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84" name="Text Box 51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85" name="Text Box 51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86" name="Text Box 51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87" name="Text Box 51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88" name="Text Box 51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89" name="Text Box 51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90" name="Text Box 51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91" name="Text Box 52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92" name="Text Box 52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93" name="Text Box 52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94" name="Text Box 52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95" name="Text Box 52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96" name="Text Box 52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97" name="Text Box 52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98" name="Text Box 52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499" name="Text Box 52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00" name="Text Box 52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01" name="Text Box 53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02" name="Text Box 5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03" name="Text Box 5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04" name="Text Box 5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05" name="Text Box 5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06" name="Text Box 5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07" name="Text Box 5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08" name="Text Box 5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09" name="Text Box 5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10" name="Text Box 5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11" name="Text Box 5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12" name="Text Box 5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13" name="Text Box 5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14" name="Text Box 5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15" name="Text Box 5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16" name="Text Box 5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17" name="Text Box 5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18" name="Text Box 5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19" name="Text Box 5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20" name="Text Box 5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21" name="Text Box 5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22" name="Text Box 5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23" name="Text Box 5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24" name="Text Box 5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25" name="Text Box 5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26" name="Text Box 5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27" name="Text Box 5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28" name="Text Box 5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29" name="Text Box 5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30" name="Text Box 5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31" name="Text Box 5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32" name="Text Box 5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33" name="Text Box 5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34" name="Text Box 5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35" name="Text Box 5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36" name="Text Box 5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37" name="Text Box 5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38" name="Text Box 5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39" name="Text Box 5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40" name="Text Box 5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41" name="Text Box 5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42" name="Text Box 5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43" name="Text Box 5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44" name="Text Box 5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45" name="Text Box 5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46" name="Text Box 5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47" name="Text Box 5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48" name="Text Box 5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49" name="Text Box 5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50" name="Text Box 5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51" name="Text Box 5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52" name="Text Box 5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53" name="Text Box 5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54" name="Text Box 5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55" name="Text Box 5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56" name="Text Box 5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57" name="Text Box 5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58" name="Text Box 5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59" name="Text Box 5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60" name="Text Box 5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61" name="Text Box 5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62" name="Text Box 5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63" name="Text Box 5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64" name="Text Box 5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65" name="Text Box 5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66" name="Text Box 5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67" name="Text Box 5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68" name="Text Box 5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69" name="Text Box 5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70" name="Text Box 5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71" name="Text Box 6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72" name="Text Box 6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73" name="Text Box 6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74" name="Text Box 6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75" name="Text Box 6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76" name="Text Box 6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99060</xdr:colOff>
      <xdr:row>19</xdr:row>
      <xdr:rowOff>84667</xdr:rowOff>
    </xdr:to>
    <xdr:sp macro="" textlink="">
      <xdr:nvSpPr>
        <xdr:cNvPr id="577" name="Text Box 570"/>
        <xdr:cNvSpPr txBox="1">
          <a:spLocks noChangeArrowheads="1"/>
        </xdr:cNvSpPr>
      </xdr:nvSpPr>
      <xdr:spPr>
        <a:xfrm>
          <a:off x="5391150" y="7496175"/>
          <a:ext cx="99060" cy="24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99060</xdr:colOff>
      <xdr:row>19</xdr:row>
      <xdr:rowOff>84667</xdr:rowOff>
    </xdr:to>
    <xdr:sp macro="" textlink="">
      <xdr:nvSpPr>
        <xdr:cNvPr id="578" name="Text Box 571"/>
        <xdr:cNvSpPr txBox="1">
          <a:spLocks noChangeArrowheads="1"/>
        </xdr:cNvSpPr>
      </xdr:nvSpPr>
      <xdr:spPr>
        <a:xfrm>
          <a:off x="5391150" y="7496175"/>
          <a:ext cx="99060" cy="24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99060</xdr:colOff>
      <xdr:row>19</xdr:row>
      <xdr:rowOff>84667</xdr:rowOff>
    </xdr:to>
    <xdr:sp macro="" textlink="">
      <xdr:nvSpPr>
        <xdr:cNvPr id="579" name="Text Box 572"/>
        <xdr:cNvSpPr txBox="1">
          <a:spLocks noChangeArrowheads="1"/>
        </xdr:cNvSpPr>
      </xdr:nvSpPr>
      <xdr:spPr>
        <a:xfrm>
          <a:off x="5391150" y="7496175"/>
          <a:ext cx="99060" cy="24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80" name="Text Box 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81" name="Text Box 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82" name="Text Box 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83" name="Text Box 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84" name="Text Box 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85" name="Text Box 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86" name="Text Box 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87" name="Text Box 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88" name="Text Box 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89" name="Text Box 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90" name="Text Box 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91" name="Text Box 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92" name="Text Box 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93" name="Text Box 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94" name="Text Box 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95" name="Text Box 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96" name="Text Box 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97" name="Text Box 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98" name="Text Box 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599" name="Text Box 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00" name="Text Box 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01" name="Text Box 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02" name="Text Box 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03" name="Text Box 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04" name="Text Box 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05" name="Text Box 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06" name="Text Box 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07" name="Text Box 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08" name="Text Box 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09" name="Text Box 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10" name="Text Box 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11" name="Text Box 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12" name="Text Box 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13" name="Text Box 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14" name="Text Box 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15" name="Text Box 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16" name="Text Box 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17" name="Text Box 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18" name="Text Box 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19" name="Text Box 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20" name="Text Box 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21" name="Text Box 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22" name="Text Box 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23" name="Text Box 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24" name="Text Box 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25" name="Text Box 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26" name="Text Box 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27" name="Text Box 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28" name="Text Box 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29" name="Text Box 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30" name="Text Box 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31" name="Text Box 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32" name="Text Box 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33" name="Text Box 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34" name="Text Box 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35" name="Text Box 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36" name="Text Box 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37" name="Text Box 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38" name="Text Box 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39" name="Text Box 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40" name="Text Box 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41" name="Text Box 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42" name="Text Box 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43" name="Text Box 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44" name="Text Box 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45" name="Text Box 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46" name="Text Box 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47" name="Text Box 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48" name="Text Box 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49" name="Text Box 1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50" name="Text Box 1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51" name="Text Box 1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52" name="Text Box 1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53" name="Text Box 1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54" name="Text Box 1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55" name="Text Box 10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56" name="Text Box 10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57" name="Text Box 10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58" name="Text Box 10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59" name="Text Box 11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60" name="Text Box 11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61" name="Text Box 11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62" name="Text Box 11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63" name="Text Box 11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64" name="Text Box 11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65" name="Text Box 11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66" name="Text Box 11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67" name="Text Box 11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68" name="Text Box 11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69" name="Text Box 12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70" name="Text Box 12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71" name="Text Box 12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72" name="Text Box 12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73" name="Text Box 12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74" name="Text Box 12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75" name="Text Box 12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76" name="Text Box 12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77" name="Text Box 12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78" name="Text Box 12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79" name="Text Box 13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80" name="Text Box 1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81" name="Text Box 1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82" name="Text Box 1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83" name="Text Box 1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84" name="Text Box 1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85" name="Text Box 1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86" name="Text Box 1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87" name="Text Box 1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88" name="Text Box 1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89" name="Text Box 1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90" name="Text Box 1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91" name="Text Box 1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92" name="Text Box 1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93" name="Text Box 1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94" name="Text Box 1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95" name="Text Box 1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96" name="Text Box 1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97" name="Text Box 1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98" name="Text Box 1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699" name="Text Box 1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00" name="Text Box 1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01" name="Text Box 1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02" name="Text Box 1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03" name="Text Box 1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04" name="Text Box 1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05" name="Text Box 1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06" name="Text Box 1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07" name="Text Box 1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08" name="Text Box 1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09" name="Text Box 1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10" name="Text Box 1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11" name="Text Box 1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12" name="Text Box 1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13" name="Text Box 1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14" name="Text Box 1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15" name="Text Box 1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16" name="Text Box 1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17" name="Text Box 1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18" name="Text Box 1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19" name="Text Box 1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20" name="Text Box 1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21" name="Text Box 1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22" name="Text Box 1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23" name="Text Box 1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24" name="Text Box 1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25" name="Text Box 1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26" name="Text Box 1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27" name="Text Box 1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28" name="Text Box 1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29" name="Text Box 1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30" name="Text Box 1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31" name="Text Box 1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32" name="Text Box 1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33" name="Text Box 1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34" name="Text Box 1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35" name="Text Box 1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36" name="Text Box 1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37" name="Text Box 1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38" name="Text Box 1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39" name="Text Box 1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40" name="Text Box 1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41" name="Text Box 1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42" name="Text Box 1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43" name="Text Box 1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44" name="Text Box 1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45" name="Text Box 1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46" name="Text Box 1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47" name="Text Box 1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48" name="Text Box 1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49" name="Text Box 2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50" name="Text Box 2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51" name="Text Box 2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52" name="Text Box 2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53" name="Text Box 2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54" name="Text Box 2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55" name="Text Box 20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56" name="Text Box 20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57" name="Text Box 20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58" name="Text Box 20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59" name="Text Box 21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60" name="Text Box 21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61" name="Text Box 21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62" name="Text Box 21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63" name="Text Box 21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64" name="Text Box 21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65" name="Text Box 21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66" name="Text Box 21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67" name="Text Box 21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68" name="Text Box 21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69" name="Text Box 22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70" name="Text Box 22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71" name="Text Box 22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72" name="Text Box 22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73" name="Text Box 22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74" name="Text Box 22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75" name="Text Box 22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76" name="Text Box 22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77" name="Text Box 22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78" name="Text Box 22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79" name="Text Box 23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80" name="Text Box 2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81" name="Text Box 2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82" name="Text Box 2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83" name="Text Box 2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84" name="Text Box 2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85" name="Text Box 2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86" name="Text Box 2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87" name="Text Box 2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88" name="Text Box 2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89" name="Text Box 2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90" name="Text Box 2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91" name="Text Box 2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92" name="Text Box 2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93" name="Text Box 2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94" name="Text Box 2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95" name="Text Box 2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96" name="Text Box 2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97" name="Text Box 2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98" name="Text Box 2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799" name="Text Box 2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00" name="Text Box 2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01" name="Text Box 2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02" name="Text Box 2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03" name="Text Box 2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04" name="Text Box 2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05" name="Text Box 2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06" name="Text Box 2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07" name="Text Box 2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08" name="Text Box 2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09" name="Text Box 2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10" name="Text Box 2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11" name="Text Box 2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12" name="Text Box 2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13" name="Text Box 2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14" name="Text Box 2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15" name="Text Box 2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16" name="Text Box 2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17" name="Text Box 2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18" name="Text Box 2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19" name="Text Box 2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20" name="Text Box 2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21" name="Text Box 2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22" name="Text Box 2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23" name="Text Box 2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24" name="Text Box 2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25" name="Text Box 2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26" name="Text Box 2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27" name="Text Box 2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28" name="Text Box 2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29" name="Text Box 2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30" name="Text Box 2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31" name="Text Box 2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32" name="Text Box 2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33" name="Text Box 2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34" name="Text Box 2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35" name="Text Box 2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36" name="Text Box 2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37" name="Text Box 2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38" name="Text Box 2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39" name="Text Box 2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40" name="Text Box 2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41" name="Text Box 2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42" name="Text Box 2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43" name="Text Box 2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44" name="Text Box 2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45" name="Text Box 2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46" name="Text Box 2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47" name="Text Box 2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48" name="Text Box 2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49" name="Text Box 3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50" name="Text Box 3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51" name="Text Box 3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52" name="Text Box 3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53" name="Text Box 3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54" name="Text Box 3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55" name="Text Box 30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56" name="Text Box 30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57" name="Text Box 30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58" name="Text Box 30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59" name="Text Box 31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60" name="Text Box 31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61" name="Text Box 31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62" name="Text Box 31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63" name="Text Box 31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64" name="Text Box 31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65" name="Text Box 31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66" name="Text Box 31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67" name="Text Box 31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68" name="Text Box 31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69" name="Text Box 32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70" name="Text Box 32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71" name="Text Box 32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72" name="Text Box 32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73" name="Text Box 32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74" name="Text Box 32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75" name="Text Box 32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76" name="Text Box 32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77" name="Text Box 32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78" name="Text Box 32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79" name="Text Box 33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80" name="Text Box 3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81" name="Text Box 3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82" name="Text Box 3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83" name="Text Box 3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84" name="Text Box 3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85" name="Text Box 3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86" name="Text Box 3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87" name="Text Box 3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88" name="Text Box 3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89" name="Text Box 3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90" name="Text Box 3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91" name="Text Box 3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92" name="Text Box 3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93" name="Text Box 3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94" name="Text Box 3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95" name="Text Box 3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96" name="Text Box 3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97" name="Text Box 3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98" name="Text Box 3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899" name="Text Box 3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00" name="Text Box 3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01" name="Text Box 3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02" name="Text Box 3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03" name="Text Box 3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04" name="Text Box 3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05" name="Text Box 3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06" name="Text Box 3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07" name="Text Box 3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08" name="Text Box 3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09" name="Text Box 3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10" name="Text Box 3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11" name="Text Box 3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12" name="Text Box 3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13" name="Text Box 3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14" name="Text Box 3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15" name="Text Box 3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16" name="Text Box 3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17" name="Text Box 3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18" name="Text Box 3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19" name="Text Box 3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20" name="Text Box 3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21" name="Text Box 3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22" name="Text Box 3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23" name="Text Box 3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24" name="Text Box 3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25" name="Text Box 3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26" name="Text Box 3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27" name="Text Box 3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28" name="Text Box 3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29" name="Text Box 3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30" name="Text Box 3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31" name="Text Box 3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32" name="Text Box 3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33" name="Text Box 3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34" name="Text Box 3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35" name="Text Box 3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36" name="Text Box 3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37" name="Text Box 3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38" name="Text Box 3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39" name="Text Box 3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40" name="Text Box 3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41" name="Text Box 3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42" name="Text Box 3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43" name="Text Box 3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44" name="Text Box 3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45" name="Text Box 3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46" name="Text Box 3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47" name="Text Box 3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48" name="Text Box 3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49" name="Text Box 4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50" name="Text Box 4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51" name="Text Box 4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52" name="Text Box 4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53" name="Text Box 4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54" name="Text Box 4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55" name="Text Box 40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56" name="Text Box 40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57" name="Text Box 40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58" name="Text Box 40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59" name="Text Box 41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60" name="Text Box 41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61" name="Text Box 41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62" name="Text Box 41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63" name="Text Box 41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64" name="Text Box 41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65" name="Text Box 41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66" name="Text Box 41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67" name="Text Box 41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68" name="Text Box 41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69" name="Text Box 42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70" name="Text Box 42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71" name="Text Box 42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72" name="Text Box 42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73" name="Text Box 42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74" name="Text Box 42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75" name="Text Box 42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76" name="Text Box 42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77" name="Text Box 42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78" name="Text Box 42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79" name="Text Box 43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80" name="Text Box 4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81" name="Text Box 4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82" name="Text Box 4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83" name="Text Box 4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84" name="Text Box 4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85" name="Text Box 4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86" name="Text Box 4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87" name="Text Box 4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88" name="Text Box 4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89" name="Text Box 4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90" name="Text Box 4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91" name="Text Box 4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92" name="Text Box 4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93" name="Text Box 4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94" name="Text Box 4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95" name="Text Box 4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96" name="Text Box 4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97" name="Text Box 4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98" name="Text Box 4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999" name="Text Box 4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00" name="Text Box 4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01" name="Text Box 4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02" name="Text Box 4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03" name="Text Box 4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04" name="Text Box 4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05" name="Text Box 4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06" name="Text Box 4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07" name="Text Box 4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08" name="Text Box 4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09" name="Text Box 4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10" name="Text Box 4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11" name="Text Box 4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12" name="Text Box 4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13" name="Text Box 4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14" name="Text Box 4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15" name="Text Box 4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16" name="Text Box 4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17" name="Text Box 4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18" name="Text Box 4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19" name="Text Box 4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20" name="Text Box 4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21" name="Text Box 4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22" name="Text Box 4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23" name="Text Box 4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24" name="Text Box 4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25" name="Text Box 4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26" name="Text Box 4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27" name="Text Box 4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28" name="Text Box 4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29" name="Text Box 4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30" name="Text Box 4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31" name="Text Box 4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32" name="Text Box 4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33" name="Text Box 4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34" name="Text Box 4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35" name="Text Box 4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36" name="Text Box 4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37" name="Text Box 4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38" name="Text Box 4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39" name="Text Box 4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40" name="Text Box 4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41" name="Text Box 4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42" name="Text Box 4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43" name="Text Box 4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44" name="Text Box 4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45" name="Text Box 4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46" name="Text Box 4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47" name="Text Box 4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48" name="Text Box 4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49" name="Text Box 5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50" name="Text Box 5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51" name="Text Box 5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52" name="Text Box 5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53" name="Text Box 5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54" name="Text Box 5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55" name="Text Box 50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56" name="Text Box 50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57" name="Text Box 50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58" name="Text Box 50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59" name="Text Box 51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60" name="Text Box 51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61" name="Text Box 51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62" name="Text Box 51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63" name="Text Box 51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64" name="Text Box 51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65" name="Text Box 51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66" name="Text Box 51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67" name="Text Box 51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68" name="Text Box 51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69" name="Text Box 52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70" name="Text Box 52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71" name="Text Box 52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72" name="Text Box 52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73" name="Text Box 52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74" name="Text Box 52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75" name="Text Box 52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76" name="Text Box 52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77" name="Text Box 52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78" name="Text Box 52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79" name="Text Box 53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80" name="Text Box 53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81" name="Text Box 53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82" name="Text Box 53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83" name="Text Box 53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84" name="Text Box 53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85" name="Text Box 53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86" name="Text Box 53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87" name="Text Box 53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88" name="Text Box 53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89" name="Text Box 54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90" name="Text Box 54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91" name="Text Box 54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92" name="Text Box 54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93" name="Text Box 54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94" name="Text Box 54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95" name="Text Box 54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96" name="Text Box 54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97" name="Text Box 54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98" name="Text Box 54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099" name="Text Box 55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00" name="Text Box 55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01" name="Text Box 55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02" name="Text Box 55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03" name="Text Box 55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04" name="Text Box 55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05" name="Text Box 55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06" name="Text Box 55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07" name="Text Box 55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08" name="Text Box 55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09" name="Text Box 56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10" name="Text Box 56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11" name="Text Box 56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12" name="Text Box 56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13" name="Text Box 56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14" name="Text Box 56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15" name="Text Box 56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16" name="Text Box 56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17" name="Text Box 56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18" name="Text Box 56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19" name="Text Box 57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20" name="Text Box 57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21" name="Text Box 57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22" name="Text Box 57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23" name="Text Box 57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24" name="Text Box 57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25" name="Text Box 57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26" name="Text Box 57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27" name="Text Box 57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28" name="Text Box 57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29" name="Text Box 58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30" name="Text Box 58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31" name="Text Box 58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32" name="Text Box 58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33" name="Text Box 58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34" name="Text Box 58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35" name="Text Box 58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36" name="Text Box 58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37" name="Text Box 58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38" name="Text Box 58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39" name="Text Box 59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40" name="Text Box 59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41" name="Text Box 59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42" name="Text Box 59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43" name="Text Box 59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44" name="Text Box 59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45" name="Text Box 596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46" name="Text Box 597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47" name="Text Box 598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48" name="Text Box 599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49" name="Text Box 600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50" name="Text Box 601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51" name="Text Box 602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52" name="Text Box 603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53" name="Text Box 604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7</xdr:row>
      <xdr:rowOff>49530</xdr:rowOff>
    </xdr:to>
    <xdr:sp macro="" textlink="">
      <xdr:nvSpPr>
        <xdr:cNvPr id="1154" name="Text Box 605"/>
        <xdr:cNvSpPr txBox="1">
          <a:spLocks noChangeArrowheads="1"/>
        </xdr:cNvSpPr>
      </xdr:nvSpPr>
      <xdr:spPr>
        <a:xfrm>
          <a:off x="7800975" y="451485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335280</xdr:colOff>
      <xdr:row>13</xdr:row>
      <xdr:rowOff>0</xdr:rowOff>
    </xdr:from>
    <xdr:to>
      <xdr:col>1</xdr:col>
      <xdr:colOff>449580</xdr:colOff>
      <xdr:row>19</xdr:row>
      <xdr:rowOff>55245</xdr:rowOff>
    </xdr:to>
    <xdr:sp macro="" textlink="">
      <xdr:nvSpPr>
        <xdr:cNvPr id="2" name="Text Box 410"/>
        <xdr:cNvSpPr txBox="1">
          <a:spLocks noChangeArrowheads="1"/>
        </xdr:cNvSpPr>
      </xdr:nvSpPr>
      <xdr:spPr bwMode="auto">
        <a:xfrm>
          <a:off x="830580" y="2600325"/>
          <a:ext cx="114300" cy="1026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629285</xdr:colOff>
      <xdr:row>15</xdr:row>
      <xdr:rowOff>0</xdr:rowOff>
    </xdr:from>
    <xdr:to>
      <xdr:col>3</xdr:col>
      <xdr:colOff>238125</xdr:colOff>
      <xdr:row>49</xdr:row>
      <xdr:rowOff>92075</xdr:rowOff>
    </xdr:to>
    <xdr:sp macro="" textlink="">
      <xdr:nvSpPr>
        <xdr:cNvPr id="2" name="Text Box 410"/>
        <xdr:cNvSpPr txBox="1"/>
      </xdr:nvSpPr>
      <xdr:spPr>
        <a:xfrm>
          <a:off x="2353310" y="7810500"/>
          <a:ext cx="104140" cy="4572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15</xdr:row>
      <xdr:rowOff>0</xdr:rowOff>
    </xdr:from>
    <xdr:to>
      <xdr:col>1</xdr:col>
      <xdr:colOff>456565</xdr:colOff>
      <xdr:row>36</xdr:row>
      <xdr:rowOff>47625</xdr:rowOff>
    </xdr:to>
    <xdr:sp macro="" textlink="">
      <xdr:nvSpPr>
        <xdr:cNvPr id="3" name="Text Box 410"/>
        <xdr:cNvSpPr txBox="1"/>
      </xdr:nvSpPr>
      <xdr:spPr>
        <a:xfrm>
          <a:off x="771525" y="7810500"/>
          <a:ext cx="113665" cy="190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15</xdr:row>
      <xdr:rowOff>0</xdr:rowOff>
    </xdr:from>
    <xdr:to>
      <xdr:col>1</xdr:col>
      <xdr:colOff>456565</xdr:colOff>
      <xdr:row>18</xdr:row>
      <xdr:rowOff>76200</xdr:rowOff>
    </xdr:to>
    <xdr:sp macro="" textlink="">
      <xdr:nvSpPr>
        <xdr:cNvPr id="4" name="Text Box 410"/>
        <xdr:cNvSpPr txBox="1"/>
      </xdr:nvSpPr>
      <xdr:spPr>
        <a:xfrm>
          <a:off x="771525" y="7810500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15</xdr:row>
      <xdr:rowOff>0</xdr:rowOff>
    </xdr:from>
    <xdr:to>
      <xdr:col>1</xdr:col>
      <xdr:colOff>456565</xdr:colOff>
      <xdr:row>36</xdr:row>
      <xdr:rowOff>200025</xdr:rowOff>
    </xdr:to>
    <xdr:sp macro="" textlink="">
      <xdr:nvSpPr>
        <xdr:cNvPr id="5" name="Text Box 410"/>
        <xdr:cNvSpPr txBox="1"/>
      </xdr:nvSpPr>
      <xdr:spPr>
        <a:xfrm>
          <a:off x="771525" y="7810500"/>
          <a:ext cx="113665" cy="2057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342900</xdr:colOff>
      <xdr:row>15</xdr:row>
      <xdr:rowOff>0</xdr:rowOff>
    </xdr:from>
    <xdr:to>
      <xdr:col>1</xdr:col>
      <xdr:colOff>456565</xdr:colOff>
      <xdr:row>18</xdr:row>
      <xdr:rowOff>76200</xdr:rowOff>
    </xdr:to>
    <xdr:sp macro="" textlink="">
      <xdr:nvSpPr>
        <xdr:cNvPr id="6" name="Text Box 410"/>
        <xdr:cNvSpPr txBox="1"/>
      </xdr:nvSpPr>
      <xdr:spPr>
        <a:xfrm>
          <a:off x="771525" y="7810500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view="pageLayout" zoomScaleNormal="100" workbookViewId="0">
      <selection activeCell="H35" sqref="H35"/>
    </sheetView>
  </sheetViews>
  <sheetFormatPr defaultColWidth="9.140625" defaultRowHeight="28.5" customHeight="1"/>
  <cols>
    <col min="1" max="1" width="5.28515625" style="230" customWidth="1"/>
    <col min="2" max="2" width="13" style="229" customWidth="1"/>
    <col min="3" max="3" width="56.85546875" style="230" customWidth="1"/>
    <col min="4" max="7" width="5.5703125" style="230" customWidth="1"/>
    <col min="8" max="11" width="4.28515625" style="230" customWidth="1"/>
    <col min="12" max="15" width="4.5703125" style="230" customWidth="1"/>
    <col min="16" max="16" width="7.42578125" style="250" customWidth="1"/>
    <col min="17" max="17" width="8.140625" style="250" customWidth="1"/>
    <col min="18" max="18" width="4.7109375" style="230" customWidth="1"/>
    <col min="19" max="19" width="4" style="230" customWidth="1"/>
    <col min="20" max="20" width="5" style="230" customWidth="1"/>
    <col min="21" max="21" width="6.5703125" style="230" customWidth="1"/>
    <col min="22" max="22" width="5.5703125" style="230" customWidth="1"/>
    <col min="23" max="23" width="8.140625" style="230" customWidth="1"/>
    <col min="24" max="24" width="6.7109375" style="250" customWidth="1"/>
    <col min="25" max="25" width="6.140625" style="230" customWidth="1"/>
    <col min="26" max="16384" width="9.140625" style="230"/>
  </cols>
  <sheetData>
    <row r="1" spans="1:25" s="437" customFormat="1" ht="15" customHeight="1">
      <c r="A1" s="476" t="s">
        <v>0</v>
      </c>
      <c r="B1" s="478" t="s">
        <v>83</v>
      </c>
      <c r="C1" s="5"/>
      <c r="D1" s="481" t="s">
        <v>1</v>
      </c>
      <c r="E1" s="483" t="s">
        <v>2</v>
      </c>
      <c r="F1" s="484" t="s">
        <v>3</v>
      </c>
      <c r="G1" s="486" t="s">
        <v>4</v>
      </c>
      <c r="H1" s="474" t="s">
        <v>84</v>
      </c>
      <c r="I1" s="474"/>
      <c r="J1" s="474"/>
      <c r="K1" s="474"/>
      <c r="L1" s="475" t="s">
        <v>5</v>
      </c>
      <c r="M1" s="475"/>
      <c r="N1" s="475"/>
      <c r="O1" s="475"/>
      <c r="P1" s="475"/>
      <c r="Q1" s="475"/>
      <c r="R1" s="456" t="s">
        <v>6</v>
      </c>
      <c r="S1" s="456" t="s">
        <v>7</v>
      </c>
      <c r="T1" s="467" t="s">
        <v>40</v>
      </c>
      <c r="U1" s="468"/>
      <c r="V1" s="467" t="s">
        <v>41</v>
      </c>
      <c r="W1" s="468"/>
      <c r="X1" s="458" t="s">
        <v>10</v>
      </c>
      <c r="Y1" s="460" t="s">
        <v>11</v>
      </c>
    </row>
    <row r="2" spans="1:25" s="437" customFormat="1" ht="22.5" customHeight="1">
      <c r="A2" s="476"/>
      <c r="B2" s="479"/>
      <c r="C2" s="8"/>
      <c r="D2" s="481"/>
      <c r="E2" s="483"/>
      <c r="F2" s="484"/>
      <c r="G2" s="486"/>
      <c r="H2" s="474"/>
      <c r="I2" s="474"/>
      <c r="J2" s="474"/>
      <c r="K2" s="474"/>
      <c r="L2" s="475"/>
      <c r="M2" s="475"/>
      <c r="N2" s="475"/>
      <c r="O2" s="475"/>
      <c r="P2" s="475"/>
      <c r="Q2" s="475"/>
      <c r="R2" s="457"/>
      <c r="S2" s="457"/>
      <c r="T2" s="469"/>
      <c r="U2" s="470"/>
      <c r="V2" s="469"/>
      <c r="W2" s="470"/>
      <c r="X2" s="459"/>
      <c r="Y2" s="461"/>
    </row>
    <row r="3" spans="1:25" ht="6.75" customHeight="1">
      <c r="A3" s="476"/>
      <c r="B3" s="479"/>
      <c r="C3" s="231"/>
      <c r="D3" s="481"/>
      <c r="E3" s="483"/>
      <c r="F3" s="484"/>
      <c r="G3" s="486"/>
      <c r="H3" s="474"/>
      <c r="I3" s="474"/>
      <c r="J3" s="474"/>
      <c r="K3" s="474"/>
      <c r="L3" s="475"/>
      <c r="M3" s="475"/>
      <c r="N3" s="475"/>
      <c r="O3" s="475"/>
      <c r="P3" s="475"/>
      <c r="Q3" s="475"/>
      <c r="R3" s="457"/>
      <c r="S3" s="457"/>
      <c r="T3" s="471"/>
      <c r="U3" s="472"/>
      <c r="V3" s="471"/>
      <c r="W3" s="472"/>
      <c r="X3" s="459"/>
      <c r="Y3" s="461"/>
    </row>
    <row r="4" spans="1:25" ht="28.5" customHeight="1">
      <c r="A4" s="476"/>
      <c r="B4" s="479"/>
      <c r="C4" s="231" t="s">
        <v>85</v>
      </c>
      <c r="D4" s="481"/>
      <c r="E4" s="483"/>
      <c r="F4" s="484"/>
      <c r="G4" s="486"/>
      <c r="H4" s="473" t="s">
        <v>86</v>
      </c>
      <c r="I4" s="473"/>
      <c r="J4" s="473"/>
      <c r="K4" s="473"/>
      <c r="L4" s="473" t="s">
        <v>86</v>
      </c>
      <c r="M4" s="473"/>
      <c r="N4" s="473"/>
      <c r="O4" s="473"/>
      <c r="P4" s="488" t="s">
        <v>14</v>
      </c>
      <c r="Q4" s="488" t="s">
        <v>15</v>
      </c>
      <c r="R4" s="457"/>
      <c r="S4" s="457"/>
      <c r="T4" s="454" t="s">
        <v>16</v>
      </c>
      <c r="U4" s="463" t="s">
        <v>17</v>
      </c>
      <c r="V4" s="465" t="s">
        <v>18</v>
      </c>
      <c r="W4" s="454" t="s">
        <v>19</v>
      </c>
      <c r="X4" s="459"/>
      <c r="Y4" s="461"/>
    </row>
    <row r="5" spans="1:25" ht="39" customHeight="1">
      <c r="A5" s="477"/>
      <c r="B5" s="480"/>
      <c r="C5" s="231"/>
      <c r="D5" s="482"/>
      <c r="E5" s="456"/>
      <c r="F5" s="485"/>
      <c r="G5" s="487"/>
      <c r="H5" s="232" t="s">
        <v>20</v>
      </c>
      <c r="I5" s="232" t="s">
        <v>21</v>
      </c>
      <c r="J5" s="232" t="s">
        <v>22</v>
      </c>
      <c r="K5" s="233" t="s">
        <v>23</v>
      </c>
      <c r="L5" s="232" t="s">
        <v>20</v>
      </c>
      <c r="M5" s="232" t="s">
        <v>21</v>
      </c>
      <c r="N5" s="232" t="s">
        <v>22</v>
      </c>
      <c r="O5" s="233" t="s">
        <v>23</v>
      </c>
      <c r="P5" s="488"/>
      <c r="Q5" s="488"/>
      <c r="R5" s="457"/>
      <c r="S5" s="457"/>
      <c r="T5" s="462"/>
      <c r="U5" s="464"/>
      <c r="V5" s="466"/>
      <c r="W5" s="455"/>
      <c r="X5" s="459"/>
      <c r="Y5" s="461"/>
    </row>
    <row r="6" spans="1:25" s="242" customFormat="1" ht="15.75" customHeight="1">
      <c r="A6" s="234"/>
      <c r="B6" s="235"/>
      <c r="C6" s="252" t="s">
        <v>56</v>
      </c>
      <c r="D6" s="234"/>
      <c r="E6" s="234"/>
      <c r="F6" s="234"/>
      <c r="G6" s="234"/>
      <c r="H6" s="236"/>
      <c r="I6" s="236"/>
      <c r="J6" s="236"/>
      <c r="K6" s="236"/>
      <c r="L6" s="237"/>
      <c r="M6" s="237"/>
      <c r="N6" s="237"/>
      <c r="O6" s="237"/>
      <c r="P6" s="251"/>
      <c r="Q6" s="251"/>
      <c r="R6" s="234"/>
      <c r="S6" s="234"/>
      <c r="T6" s="238"/>
      <c r="U6" s="239"/>
      <c r="V6" s="240"/>
      <c r="W6" s="238"/>
      <c r="X6" s="284"/>
      <c r="Y6" s="241"/>
    </row>
    <row r="7" spans="1:25" s="242" customFormat="1" ht="78.75" customHeight="1">
      <c r="A7" s="234"/>
      <c r="B7" s="235"/>
      <c r="C7" s="386" t="s">
        <v>138</v>
      </c>
      <c r="D7" s="234"/>
      <c r="E7" s="234"/>
      <c r="F7" s="234"/>
      <c r="G7" s="234"/>
      <c r="H7" s="236"/>
      <c r="I7" s="236"/>
      <c r="J7" s="236"/>
      <c r="K7" s="236"/>
      <c r="L7" s="237"/>
      <c r="M7" s="237"/>
      <c r="N7" s="237"/>
      <c r="O7" s="237"/>
      <c r="P7" s="251"/>
      <c r="Q7" s="251"/>
      <c r="R7" s="234"/>
      <c r="S7" s="234"/>
      <c r="T7" s="238"/>
      <c r="U7" s="239"/>
      <c r="V7" s="240"/>
      <c r="W7" s="238"/>
      <c r="X7" s="284"/>
      <c r="Y7" s="241"/>
    </row>
    <row r="8" spans="1:25" s="436" customFormat="1" ht="15.75" customHeight="1">
      <c r="A8" s="425"/>
      <c r="B8" s="426"/>
      <c r="C8" s="427" t="s">
        <v>24</v>
      </c>
      <c r="D8" s="425"/>
      <c r="E8" s="425"/>
      <c r="F8" s="425"/>
      <c r="G8" s="425"/>
      <c r="H8" s="428"/>
      <c r="I8" s="428"/>
      <c r="J8" s="428"/>
      <c r="K8" s="428"/>
      <c r="L8" s="429"/>
      <c r="M8" s="429"/>
      <c r="N8" s="429"/>
      <c r="O8" s="429"/>
      <c r="P8" s="430"/>
      <c r="Q8" s="430"/>
      <c r="R8" s="425"/>
      <c r="S8" s="425"/>
      <c r="T8" s="431"/>
      <c r="U8" s="432"/>
      <c r="V8" s="433"/>
      <c r="W8" s="431"/>
      <c r="X8" s="434"/>
      <c r="Y8" s="435"/>
    </row>
    <row r="9" spans="1:25" s="242" customFormat="1" ht="15.75" customHeight="1">
      <c r="A9" s="234"/>
      <c r="B9" s="243"/>
      <c r="C9" s="244" t="s">
        <v>82</v>
      </c>
      <c r="D9" s="234"/>
      <c r="E9" s="234"/>
      <c r="F9" s="234"/>
      <c r="G9" s="234"/>
      <c r="H9" s="236"/>
      <c r="I9" s="236"/>
      <c r="J9" s="236"/>
      <c r="K9" s="236"/>
      <c r="L9" s="237"/>
      <c r="M9" s="237"/>
      <c r="N9" s="237"/>
      <c r="O9" s="237"/>
      <c r="P9" s="251"/>
      <c r="Q9" s="251"/>
      <c r="R9" s="234"/>
      <c r="S9" s="234"/>
      <c r="T9" s="238"/>
      <c r="U9" s="239"/>
      <c r="V9" s="240"/>
      <c r="W9" s="238"/>
      <c r="X9" s="284"/>
      <c r="Y9" s="241"/>
    </row>
    <row r="10" spans="1:25" s="242" customFormat="1" ht="15.75" customHeight="1">
      <c r="A10" s="234"/>
      <c r="B10" s="243"/>
      <c r="C10" s="33" t="s">
        <v>87</v>
      </c>
      <c r="D10" s="234"/>
      <c r="E10" s="234"/>
      <c r="F10" s="234"/>
      <c r="G10" s="234"/>
      <c r="H10" s="236"/>
      <c r="I10" s="236"/>
      <c r="J10" s="236"/>
      <c r="K10" s="236"/>
      <c r="L10" s="237"/>
      <c r="M10" s="237"/>
      <c r="N10" s="237"/>
      <c r="O10" s="237"/>
      <c r="P10" s="251"/>
      <c r="Q10" s="251"/>
      <c r="R10" s="234"/>
      <c r="S10" s="234"/>
      <c r="T10" s="238"/>
      <c r="U10" s="239"/>
      <c r="V10" s="240"/>
      <c r="W10" s="238"/>
      <c r="X10" s="284"/>
      <c r="Y10" s="241"/>
    </row>
    <row r="11" spans="1:25" s="245" customFormat="1" ht="15.75" customHeight="1">
      <c r="A11" s="19"/>
      <c r="B11" s="220"/>
      <c r="C11" s="258" t="s">
        <v>103</v>
      </c>
      <c r="D11" s="19"/>
      <c r="E11" s="19"/>
      <c r="F11" s="19"/>
      <c r="G11" s="19"/>
      <c r="H11" s="253"/>
      <c r="I11" s="253"/>
      <c r="J11" s="253"/>
      <c r="K11" s="253"/>
      <c r="L11" s="74"/>
      <c r="M11" s="74"/>
      <c r="N11" s="74"/>
      <c r="O11" s="74"/>
      <c r="P11" s="254"/>
      <c r="Q11" s="254"/>
      <c r="R11" s="19"/>
      <c r="S11" s="19"/>
      <c r="T11" s="255"/>
      <c r="U11" s="172"/>
      <c r="V11" s="256"/>
      <c r="W11" s="255"/>
      <c r="X11" s="285"/>
      <c r="Y11" s="257"/>
    </row>
    <row r="12" spans="1:25" s="262" customFormat="1" ht="20.25" customHeight="1">
      <c r="A12" s="222">
        <v>1</v>
      </c>
      <c r="B12" s="249">
        <v>51.24</v>
      </c>
      <c r="C12" s="246" t="s">
        <v>94</v>
      </c>
      <c r="D12" s="223" t="s">
        <v>25</v>
      </c>
      <c r="E12" s="224" t="s">
        <v>95</v>
      </c>
      <c r="F12" s="224" t="s">
        <v>96</v>
      </c>
      <c r="G12" s="224" t="s">
        <v>90</v>
      </c>
      <c r="H12" s="228"/>
      <c r="I12" s="228">
        <v>3</v>
      </c>
      <c r="J12" s="228"/>
      <c r="K12" s="228">
        <f t="shared" ref="K12:K15" si="0">H12+I12+J12</f>
        <v>3</v>
      </c>
      <c r="L12" s="259">
        <f>H12</f>
        <v>0</v>
      </c>
      <c r="M12" s="259">
        <f t="shared" ref="M12:O12" si="1">I12</f>
        <v>3</v>
      </c>
      <c r="N12" s="259">
        <f t="shared" si="1"/>
        <v>0</v>
      </c>
      <c r="O12" s="259">
        <f t="shared" si="1"/>
        <v>3</v>
      </c>
      <c r="P12" s="260">
        <f>((O12/W12)*V12)/1000</f>
        <v>7.1999999999999995E-2</v>
      </c>
      <c r="Q12" s="260">
        <f>(O12*X12)/1000</f>
        <v>4.3799999999999999E-2</v>
      </c>
      <c r="R12" s="226"/>
      <c r="S12" s="226"/>
      <c r="T12" s="226"/>
      <c r="U12" s="227"/>
      <c r="V12" s="222">
        <v>24</v>
      </c>
      <c r="W12" s="222">
        <v>1</v>
      </c>
      <c r="X12" s="286">
        <v>14.6</v>
      </c>
      <c r="Y12" s="261"/>
    </row>
    <row r="13" spans="1:25" s="262" customFormat="1" ht="20.25" customHeight="1">
      <c r="A13" s="222">
        <v>2</v>
      </c>
      <c r="B13" s="249">
        <v>51.24</v>
      </c>
      <c r="C13" s="246" t="s">
        <v>94</v>
      </c>
      <c r="D13" s="223" t="s">
        <v>25</v>
      </c>
      <c r="E13" s="224" t="s">
        <v>97</v>
      </c>
      <c r="F13" s="224" t="s">
        <v>91</v>
      </c>
      <c r="G13" s="224" t="s">
        <v>90</v>
      </c>
      <c r="H13" s="228">
        <v>3</v>
      </c>
      <c r="I13" s="228"/>
      <c r="J13" s="228"/>
      <c r="K13" s="228">
        <f t="shared" si="0"/>
        <v>3</v>
      </c>
      <c r="L13" s="259">
        <f t="shared" ref="L13:L16" si="2">H13</f>
        <v>3</v>
      </c>
      <c r="M13" s="259">
        <f t="shared" ref="M13:M16" si="3">I13</f>
        <v>0</v>
      </c>
      <c r="N13" s="259">
        <f t="shared" ref="N13:N16" si="4">J13</f>
        <v>0</v>
      </c>
      <c r="O13" s="259">
        <f t="shared" ref="O13:O16" si="5">K13</f>
        <v>3</v>
      </c>
      <c r="P13" s="260">
        <f t="shared" ref="P13:P35" si="6">((O13/W13)*V13)/1000</f>
        <v>7.1999999999999995E-2</v>
      </c>
      <c r="Q13" s="260">
        <f t="shared" ref="Q13:Q15" si="7">(O13*X13)/1000</f>
        <v>4.3799999999999999E-2</v>
      </c>
      <c r="R13" s="226"/>
      <c r="S13" s="226"/>
      <c r="T13" s="226"/>
      <c r="U13" s="227"/>
      <c r="V13" s="222">
        <v>24</v>
      </c>
      <c r="W13" s="222">
        <v>1</v>
      </c>
      <c r="X13" s="286">
        <v>14.6</v>
      </c>
      <c r="Y13" s="261"/>
    </row>
    <row r="14" spans="1:25" s="262" customFormat="1" ht="20.25" customHeight="1">
      <c r="A14" s="222">
        <v>3</v>
      </c>
      <c r="B14" s="249">
        <v>51.24</v>
      </c>
      <c r="C14" s="246" t="s">
        <v>94</v>
      </c>
      <c r="D14" s="223" t="s">
        <v>25</v>
      </c>
      <c r="E14" s="224" t="s">
        <v>97</v>
      </c>
      <c r="F14" s="224" t="s">
        <v>91</v>
      </c>
      <c r="G14" s="224" t="s">
        <v>90</v>
      </c>
      <c r="H14" s="228"/>
      <c r="I14" s="228">
        <v>2</v>
      </c>
      <c r="J14" s="228"/>
      <c r="K14" s="228">
        <f t="shared" si="0"/>
        <v>2</v>
      </c>
      <c r="L14" s="259">
        <f t="shared" si="2"/>
        <v>0</v>
      </c>
      <c r="M14" s="259">
        <f t="shared" si="3"/>
        <v>2</v>
      </c>
      <c r="N14" s="259">
        <f t="shared" si="4"/>
        <v>0</v>
      </c>
      <c r="O14" s="259">
        <f t="shared" si="5"/>
        <v>2</v>
      </c>
      <c r="P14" s="260">
        <f t="shared" si="6"/>
        <v>4.8000000000000001E-2</v>
      </c>
      <c r="Q14" s="260">
        <f t="shared" si="7"/>
        <v>2.92E-2</v>
      </c>
      <c r="R14" s="226"/>
      <c r="S14" s="226"/>
      <c r="T14" s="226"/>
      <c r="U14" s="227"/>
      <c r="V14" s="222">
        <v>24</v>
      </c>
      <c r="W14" s="222">
        <v>1</v>
      </c>
      <c r="X14" s="286">
        <v>14.6</v>
      </c>
      <c r="Y14" s="261"/>
    </row>
    <row r="15" spans="1:25" s="262" customFormat="1" ht="20.25" customHeight="1">
      <c r="A15" s="222">
        <v>4</v>
      </c>
      <c r="B15" s="249">
        <v>51.24</v>
      </c>
      <c r="C15" s="246" t="s">
        <v>94</v>
      </c>
      <c r="D15" s="223" t="s">
        <v>25</v>
      </c>
      <c r="E15" s="222" t="s">
        <v>92</v>
      </c>
      <c r="F15" s="222" t="s">
        <v>93</v>
      </c>
      <c r="G15" s="222" t="s">
        <v>90</v>
      </c>
      <c r="H15" s="228"/>
      <c r="I15" s="228">
        <v>118</v>
      </c>
      <c r="J15" s="228"/>
      <c r="K15" s="228">
        <f t="shared" si="0"/>
        <v>118</v>
      </c>
      <c r="L15" s="259">
        <f t="shared" si="2"/>
        <v>0</v>
      </c>
      <c r="M15" s="259">
        <f t="shared" si="3"/>
        <v>118</v>
      </c>
      <c r="N15" s="259">
        <f t="shared" si="4"/>
        <v>0</v>
      </c>
      <c r="O15" s="259">
        <f t="shared" si="5"/>
        <v>118</v>
      </c>
      <c r="P15" s="260">
        <f t="shared" si="6"/>
        <v>2.8319999999999999</v>
      </c>
      <c r="Q15" s="260">
        <f t="shared" si="7"/>
        <v>1.7227999999999999</v>
      </c>
      <c r="R15" s="226"/>
      <c r="S15" s="226"/>
      <c r="T15" s="226"/>
      <c r="U15" s="227"/>
      <c r="V15" s="222">
        <v>24</v>
      </c>
      <c r="W15" s="222">
        <v>1</v>
      </c>
      <c r="X15" s="286">
        <v>14.6</v>
      </c>
      <c r="Y15" s="261"/>
    </row>
    <row r="16" spans="1:25" s="262" customFormat="1" ht="15.75" customHeight="1">
      <c r="A16" s="222"/>
      <c r="B16" s="247"/>
      <c r="C16" s="248" t="s">
        <v>26</v>
      </c>
      <c r="D16" s="226"/>
      <c r="E16" s="222"/>
      <c r="F16" s="222"/>
      <c r="G16" s="222"/>
      <c r="H16" s="225">
        <f>SUM(H12:H15)</f>
        <v>3</v>
      </c>
      <c r="I16" s="225">
        <f>SUM(I12:I15)</f>
        <v>123</v>
      </c>
      <c r="J16" s="225"/>
      <c r="K16" s="225">
        <f>SUM(K12:K15)</f>
        <v>126</v>
      </c>
      <c r="L16" s="259">
        <f t="shared" si="2"/>
        <v>3</v>
      </c>
      <c r="M16" s="259">
        <f t="shared" si="3"/>
        <v>123</v>
      </c>
      <c r="N16" s="259">
        <f t="shared" si="4"/>
        <v>0</v>
      </c>
      <c r="O16" s="259">
        <f t="shared" si="5"/>
        <v>126</v>
      </c>
      <c r="P16" s="263">
        <f>SUM(P12:P15)</f>
        <v>3.024</v>
      </c>
      <c r="Q16" s="263">
        <f>SUM(Q12:Q15)</f>
        <v>1.8395999999999999</v>
      </c>
      <c r="R16" s="226"/>
      <c r="S16" s="226"/>
      <c r="T16" s="226"/>
      <c r="U16" s="227"/>
      <c r="V16" s="226"/>
      <c r="W16" s="226"/>
      <c r="X16" s="287"/>
      <c r="Y16" s="261"/>
    </row>
    <row r="17" spans="1:25" s="262" customFormat="1" ht="15.75" customHeight="1">
      <c r="A17" s="222"/>
      <c r="B17" s="247"/>
      <c r="C17" s="264" t="s">
        <v>68</v>
      </c>
      <c r="D17" s="226"/>
      <c r="E17" s="222"/>
      <c r="F17" s="222"/>
      <c r="G17" s="222"/>
      <c r="H17" s="225"/>
      <c r="I17" s="225"/>
      <c r="J17" s="225"/>
      <c r="K17" s="225"/>
      <c r="L17" s="259"/>
      <c r="M17" s="259"/>
      <c r="N17" s="259"/>
      <c r="O17" s="265"/>
      <c r="P17" s="260"/>
      <c r="Q17" s="263"/>
      <c r="R17" s="226"/>
      <c r="S17" s="226"/>
      <c r="T17" s="226"/>
      <c r="U17" s="227"/>
      <c r="V17" s="226"/>
      <c r="W17" s="226"/>
      <c r="X17" s="287"/>
      <c r="Y17" s="261"/>
    </row>
    <row r="18" spans="1:25" s="262" customFormat="1" ht="18" customHeight="1">
      <c r="A18" s="222">
        <v>1</v>
      </c>
      <c r="B18" s="249">
        <v>51.24</v>
      </c>
      <c r="C18" s="246" t="s">
        <v>104</v>
      </c>
      <c r="D18" s="223" t="s">
        <v>25</v>
      </c>
      <c r="E18" s="224" t="s">
        <v>95</v>
      </c>
      <c r="F18" s="224" t="s">
        <v>96</v>
      </c>
      <c r="G18" s="224" t="s">
        <v>90</v>
      </c>
      <c r="H18" s="228"/>
      <c r="I18" s="228">
        <v>3</v>
      </c>
      <c r="J18" s="228"/>
      <c r="K18" s="228">
        <f t="shared" ref="K18:K21" si="8">H18+I18+J18</f>
        <v>3</v>
      </c>
      <c r="L18" s="259">
        <f>H18</f>
        <v>0</v>
      </c>
      <c r="M18" s="259">
        <f t="shared" ref="M18:O18" si="9">I18</f>
        <v>3</v>
      </c>
      <c r="N18" s="259">
        <f t="shared" si="9"/>
        <v>0</v>
      </c>
      <c r="O18" s="259">
        <f t="shared" si="9"/>
        <v>3</v>
      </c>
      <c r="P18" s="260">
        <f t="shared" si="6"/>
        <v>7.1999999999999995E-2</v>
      </c>
      <c r="Q18" s="260">
        <f t="shared" ref="Q18:Q21" si="10">(O18*X18)/1000</f>
        <v>4.3799999999999999E-2</v>
      </c>
      <c r="R18" s="226"/>
      <c r="S18" s="226"/>
      <c r="T18" s="226"/>
      <c r="U18" s="227"/>
      <c r="V18" s="222">
        <v>24</v>
      </c>
      <c r="W18" s="222">
        <v>1</v>
      </c>
      <c r="X18" s="286">
        <v>14.6</v>
      </c>
      <c r="Y18" s="261"/>
    </row>
    <row r="19" spans="1:25" s="262" customFormat="1" ht="18" customHeight="1">
      <c r="A19" s="222">
        <v>2</v>
      </c>
      <c r="B19" s="249">
        <v>51.24</v>
      </c>
      <c r="C19" s="246" t="s">
        <v>104</v>
      </c>
      <c r="D19" s="223" t="s">
        <v>25</v>
      </c>
      <c r="E19" s="224" t="s">
        <v>97</v>
      </c>
      <c r="F19" s="224" t="s">
        <v>91</v>
      </c>
      <c r="G19" s="224" t="s">
        <v>90</v>
      </c>
      <c r="H19" s="228">
        <v>3</v>
      </c>
      <c r="I19" s="228"/>
      <c r="J19" s="228"/>
      <c r="K19" s="228">
        <f t="shared" si="8"/>
        <v>3</v>
      </c>
      <c r="L19" s="259">
        <f t="shared" ref="L19:L22" si="11">H19</f>
        <v>3</v>
      </c>
      <c r="M19" s="259">
        <f t="shared" ref="M19:M22" si="12">I19</f>
        <v>0</v>
      </c>
      <c r="N19" s="259">
        <f t="shared" ref="N19:N22" si="13">J19</f>
        <v>0</v>
      </c>
      <c r="O19" s="259">
        <f t="shared" ref="O19:O22" si="14">K19</f>
        <v>3</v>
      </c>
      <c r="P19" s="260">
        <f t="shared" si="6"/>
        <v>7.1999999999999995E-2</v>
      </c>
      <c r="Q19" s="260">
        <f t="shared" si="10"/>
        <v>4.3799999999999999E-2</v>
      </c>
      <c r="R19" s="226"/>
      <c r="S19" s="226"/>
      <c r="T19" s="226"/>
      <c r="U19" s="227"/>
      <c r="V19" s="222">
        <v>24</v>
      </c>
      <c r="W19" s="222">
        <v>1</v>
      </c>
      <c r="X19" s="286">
        <v>14.6</v>
      </c>
      <c r="Y19" s="261"/>
    </row>
    <row r="20" spans="1:25" s="262" customFormat="1" ht="18" customHeight="1">
      <c r="A20" s="222">
        <v>3</v>
      </c>
      <c r="B20" s="249">
        <v>51.24</v>
      </c>
      <c r="C20" s="246" t="s">
        <v>104</v>
      </c>
      <c r="D20" s="223" t="s">
        <v>25</v>
      </c>
      <c r="E20" s="224" t="s">
        <v>97</v>
      </c>
      <c r="F20" s="224" t="s">
        <v>91</v>
      </c>
      <c r="G20" s="224" t="s">
        <v>90</v>
      </c>
      <c r="H20" s="228"/>
      <c r="I20" s="228">
        <v>2</v>
      </c>
      <c r="J20" s="228"/>
      <c r="K20" s="228">
        <f t="shared" si="8"/>
        <v>2</v>
      </c>
      <c r="L20" s="259">
        <f t="shared" si="11"/>
        <v>0</v>
      </c>
      <c r="M20" s="259">
        <f t="shared" si="12"/>
        <v>2</v>
      </c>
      <c r="N20" s="259">
        <f t="shared" si="13"/>
        <v>0</v>
      </c>
      <c r="O20" s="259">
        <f t="shared" si="14"/>
        <v>2</v>
      </c>
      <c r="P20" s="260">
        <f t="shared" si="6"/>
        <v>4.8000000000000001E-2</v>
      </c>
      <c r="Q20" s="260">
        <f t="shared" si="10"/>
        <v>2.92E-2</v>
      </c>
      <c r="R20" s="226"/>
      <c r="S20" s="226"/>
      <c r="T20" s="226"/>
      <c r="U20" s="227"/>
      <c r="V20" s="222">
        <v>24</v>
      </c>
      <c r="W20" s="222">
        <v>1</v>
      </c>
      <c r="X20" s="286">
        <v>14.6</v>
      </c>
      <c r="Y20" s="261"/>
    </row>
    <row r="21" spans="1:25" s="262" customFormat="1" ht="18" customHeight="1">
      <c r="A21" s="222">
        <v>4</v>
      </c>
      <c r="B21" s="249">
        <v>51.24</v>
      </c>
      <c r="C21" s="246" t="s">
        <v>104</v>
      </c>
      <c r="D21" s="223" t="s">
        <v>25</v>
      </c>
      <c r="E21" s="222" t="s">
        <v>92</v>
      </c>
      <c r="F21" s="222" t="s">
        <v>93</v>
      </c>
      <c r="G21" s="222" t="s">
        <v>90</v>
      </c>
      <c r="H21" s="228"/>
      <c r="I21" s="228">
        <v>118</v>
      </c>
      <c r="J21" s="228"/>
      <c r="K21" s="228">
        <f t="shared" si="8"/>
        <v>118</v>
      </c>
      <c r="L21" s="259">
        <f t="shared" si="11"/>
        <v>0</v>
      </c>
      <c r="M21" s="259">
        <f t="shared" si="12"/>
        <v>118</v>
      </c>
      <c r="N21" s="259">
        <f t="shared" si="13"/>
        <v>0</v>
      </c>
      <c r="O21" s="259">
        <f t="shared" si="14"/>
        <v>118</v>
      </c>
      <c r="P21" s="260">
        <f t="shared" si="6"/>
        <v>2.8319999999999999</v>
      </c>
      <c r="Q21" s="260">
        <f t="shared" si="10"/>
        <v>1.7227999999999999</v>
      </c>
      <c r="R21" s="226"/>
      <c r="S21" s="226"/>
      <c r="T21" s="226"/>
      <c r="U21" s="227"/>
      <c r="V21" s="222">
        <v>24</v>
      </c>
      <c r="W21" s="222">
        <v>1</v>
      </c>
      <c r="X21" s="286">
        <v>14.6</v>
      </c>
      <c r="Y21" s="261"/>
    </row>
    <row r="22" spans="1:25" s="262" customFormat="1" ht="15.75" customHeight="1">
      <c r="A22" s="222"/>
      <c r="B22" s="247"/>
      <c r="C22" s="248" t="s">
        <v>26</v>
      </c>
      <c r="D22" s="226"/>
      <c r="E22" s="222"/>
      <c r="F22" s="222"/>
      <c r="G22" s="222"/>
      <c r="H22" s="225">
        <f>SUM(H18:H21)</f>
        <v>3</v>
      </c>
      <c r="I22" s="225">
        <f>SUM(I18:I21)</f>
        <v>123</v>
      </c>
      <c r="J22" s="225"/>
      <c r="K22" s="225">
        <f>SUM(K18:K21)</f>
        <v>126</v>
      </c>
      <c r="L22" s="259">
        <f t="shared" si="11"/>
        <v>3</v>
      </c>
      <c r="M22" s="259">
        <f t="shared" si="12"/>
        <v>123</v>
      </c>
      <c r="N22" s="259">
        <f t="shared" si="13"/>
        <v>0</v>
      </c>
      <c r="O22" s="259">
        <f t="shared" si="14"/>
        <v>126</v>
      </c>
      <c r="P22" s="263">
        <f>SUM(P18:P21)</f>
        <v>3.024</v>
      </c>
      <c r="Q22" s="263">
        <f>SUM(Q18:Q21)</f>
        <v>1.8395999999999999</v>
      </c>
      <c r="R22" s="226"/>
      <c r="S22" s="226"/>
      <c r="T22" s="226"/>
      <c r="U22" s="227"/>
      <c r="V22" s="226"/>
      <c r="W22" s="226"/>
      <c r="X22" s="287"/>
      <c r="Y22" s="261"/>
    </row>
    <row r="23" spans="1:25" s="262" customFormat="1" ht="15.75" customHeight="1">
      <c r="A23" s="222"/>
      <c r="B23" s="247"/>
      <c r="C23" s="258" t="s">
        <v>105</v>
      </c>
      <c r="D23" s="226"/>
      <c r="E23" s="222"/>
      <c r="F23" s="222"/>
      <c r="G23" s="222"/>
      <c r="H23" s="225"/>
      <c r="I23" s="225"/>
      <c r="J23" s="225"/>
      <c r="K23" s="225"/>
      <c r="L23" s="259"/>
      <c r="M23" s="259"/>
      <c r="N23" s="259"/>
      <c r="O23" s="265"/>
      <c r="P23" s="260"/>
      <c r="Q23" s="263"/>
      <c r="R23" s="226"/>
      <c r="S23" s="226"/>
      <c r="T23" s="226"/>
      <c r="U23" s="227"/>
      <c r="V23" s="226"/>
      <c r="W23" s="226"/>
      <c r="X23" s="287"/>
      <c r="Y23" s="261"/>
    </row>
    <row r="24" spans="1:25" s="262" customFormat="1" ht="18" customHeight="1">
      <c r="A24" s="222">
        <v>1</v>
      </c>
      <c r="B24" s="249">
        <v>51.25</v>
      </c>
      <c r="C24" s="246" t="s">
        <v>88</v>
      </c>
      <c r="D24" s="223" t="s">
        <v>25</v>
      </c>
      <c r="E24" s="224" t="s">
        <v>98</v>
      </c>
      <c r="F24" s="224" t="s">
        <v>99</v>
      </c>
      <c r="G24" s="224" t="s">
        <v>90</v>
      </c>
      <c r="H24" s="228">
        <v>8</v>
      </c>
      <c r="I24" s="228"/>
      <c r="J24" s="228"/>
      <c r="K24" s="228">
        <f>H24+I24+J24</f>
        <v>8</v>
      </c>
      <c r="L24" s="259">
        <f>H24</f>
        <v>8</v>
      </c>
      <c r="M24" s="259">
        <f t="shared" ref="M24:O24" si="15">I24</f>
        <v>0</v>
      </c>
      <c r="N24" s="259">
        <f t="shared" si="15"/>
        <v>0</v>
      </c>
      <c r="O24" s="259">
        <f t="shared" si="15"/>
        <v>8</v>
      </c>
      <c r="P24" s="260">
        <f t="shared" si="6"/>
        <v>0.192</v>
      </c>
      <c r="Q24" s="260">
        <f>(O24*X24)/1000</f>
        <v>0.1168</v>
      </c>
      <c r="R24" s="226"/>
      <c r="S24" s="226"/>
      <c r="T24" s="226"/>
      <c r="U24" s="227"/>
      <c r="V24" s="222">
        <v>24</v>
      </c>
      <c r="W24" s="222">
        <v>1</v>
      </c>
      <c r="X24" s="286">
        <v>14.6</v>
      </c>
      <c r="Y24" s="261"/>
    </row>
    <row r="25" spans="1:25" s="262" customFormat="1" ht="18" customHeight="1">
      <c r="A25" s="222">
        <v>2</v>
      </c>
      <c r="B25" s="249">
        <v>51.25</v>
      </c>
      <c r="C25" s="246" t="s">
        <v>88</v>
      </c>
      <c r="D25" s="223" t="s">
        <v>25</v>
      </c>
      <c r="E25" s="224" t="s">
        <v>98</v>
      </c>
      <c r="F25" s="224" t="s">
        <v>99</v>
      </c>
      <c r="G25" s="224" t="s">
        <v>90</v>
      </c>
      <c r="H25" s="225"/>
      <c r="I25" s="228">
        <v>12</v>
      </c>
      <c r="J25" s="228"/>
      <c r="K25" s="228">
        <f>H25+I25+J25</f>
        <v>12</v>
      </c>
      <c r="L25" s="259">
        <f t="shared" ref="L25:L29" si="16">H25</f>
        <v>0</v>
      </c>
      <c r="M25" s="259">
        <f t="shared" ref="M25:M29" si="17">I25</f>
        <v>12</v>
      </c>
      <c r="N25" s="259">
        <f t="shared" ref="N25:N29" si="18">J25</f>
        <v>0</v>
      </c>
      <c r="O25" s="259">
        <f t="shared" ref="O25:O29" si="19">K25</f>
        <v>12</v>
      </c>
      <c r="P25" s="260">
        <f t="shared" si="6"/>
        <v>0.28799999999999998</v>
      </c>
      <c r="Q25" s="260">
        <f>(O25*X25)/1000</f>
        <v>0.17519999999999999</v>
      </c>
      <c r="R25" s="226"/>
      <c r="S25" s="226"/>
      <c r="T25" s="226"/>
      <c r="U25" s="227"/>
      <c r="V25" s="222">
        <v>24</v>
      </c>
      <c r="W25" s="222">
        <v>1</v>
      </c>
      <c r="X25" s="286">
        <v>14.6</v>
      </c>
      <c r="Y25" s="261"/>
    </row>
    <row r="26" spans="1:25" s="262" customFormat="1" ht="18" customHeight="1">
      <c r="A26" s="222">
        <v>3</v>
      </c>
      <c r="B26" s="249">
        <v>51.25</v>
      </c>
      <c r="C26" s="246" t="s">
        <v>88</v>
      </c>
      <c r="D26" s="223" t="s">
        <v>25</v>
      </c>
      <c r="E26" s="224" t="s">
        <v>100</v>
      </c>
      <c r="F26" s="224" t="s">
        <v>89</v>
      </c>
      <c r="G26" s="224" t="s">
        <v>90</v>
      </c>
      <c r="H26" s="228">
        <v>6</v>
      </c>
      <c r="I26" s="228"/>
      <c r="J26" s="228"/>
      <c r="K26" s="228">
        <f>H26+I26+J26</f>
        <v>6</v>
      </c>
      <c r="L26" s="259">
        <f t="shared" si="16"/>
        <v>6</v>
      </c>
      <c r="M26" s="259">
        <f t="shared" si="17"/>
        <v>0</v>
      </c>
      <c r="N26" s="259">
        <f t="shared" si="18"/>
        <v>0</v>
      </c>
      <c r="O26" s="259">
        <f t="shared" si="19"/>
        <v>6</v>
      </c>
      <c r="P26" s="260">
        <f t="shared" si="6"/>
        <v>0.14399999999999999</v>
      </c>
      <c r="Q26" s="260">
        <f>(O26*X26)/1000</f>
        <v>8.7599999999999997E-2</v>
      </c>
      <c r="R26" s="226"/>
      <c r="S26" s="226"/>
      <c r="T26" s="226"/>
      <c r="U26" s="227"/>
      <c r="V26" s="222">
        <v>24</v>
      </c>
      <c r="W26" s="222">
        <v>1</v>
      </c>
      <c r="X26" s="286">
        <v>14.6</v>
      </c>
      <c r="Y26" s="261"/>
    </row>
    <row r="27" spans="1:25" s="262" customFormat="1" ht="18" customHeight="1">
      <c r="A27" s="222">
        <v>4</v>
      </c>
      <c r="B27" s="249">
        <v>51.25</v>
      </c>
      <c r="C27" s="246" t="s">
        <v>88</v>
      </c>
      <c r="D27" s="223" t="s">
        <v>25</v>
      </c>
      <c r="E27" s="224" t="s">
        <v>100</v>
      </c>
      <c r="F27" s="224" t="s">
        <v>89</v>
      </c>
      <c r="G27" s="224" t="s">
        <v>90</v>
      </c>
      <c r="H27" s="225"/>
      <c r="I27" s="228">
        <v>8</v>
      </c>
      <c r="J27" s="228"/>
      <c r="K27" s="228">
        <f>H27+I27+J27</f>
        <v>8</v>
      </c>
      <c r="L27" s="259">
        <f t="shared" si="16"/>
        <v>0</v>
      </c>
      <c r="M27" s="259">
        <f t="shared" si="17"/>
        <v>8</v>
      </c>
      <c r="N27" s="259">
        <f t="shared" si="18"/>
        <v>0</v>
      </c>
      <c r="O27" s="259">
        <f t="shared" si="19"/>
        <v>8</v>
      </c>
      <c r="P27" s="260">
        <f t="shared" si="6"/>
        <v>0.192</v>
      </c>
      <c r="Q27" s="260">
        <f>(O27*X27)/1000</f>
        <v>0.1168</v>
      </c>
      <c r="R27" s="226"/>
      <c r="S27" s="226"/>
      <c r="T27" s="226"/>
      <c r="U27" s="227"/>
      <c r="V27" s="222">
        <v>24</v>
      </c>
      <c r="W27" s="222">
        <v>1</v>
      </c>
      <c r="X27" s="286">
        <v>14.6</v>
      </c>
      <c r="Y27" s="261"/>
    </row>
    <row r="28" spans="1:25" s="262" customFormat="1" ht="18" customHeight="1">
      <c r="A28" s="222">
        <v>5</v>
      </c>
      <c r="B28" s="249">
        <v>51.25</v>
      </c>
      <c r="C28" s="246" t="s">
        <v>88</v>
      </c>
      <c r="D28" s="223" t="s">
        <v>25</v>
      </c>
      <c r="E28" s="224" t="s">
        <v>101</v>
      </c>
      <c r="F28" s="224" t="s">
        <v>89</v>
      </c>
      <c r="G28" s="224" t="s">
        <v>90</v>
      </c>
      <c r="H28" s="228">
        <v>2</v>
      </c>
      <c r="I28" s="228"/>
      <c r="J28" s="228"/>
      <c r="K28" s="228">
        <f>H28+I28+J28</f>
        <v>2</v>
      </c>
      <c r="L28" s="259">
        <f t="shared" si="16"/>
        <v>2</v>
      </c>
      <c r="M28" s="259">
        <f t="shared" si="17"/>
        <v>0</v>
      </c>
      <c r="N28" s="259">
        <f t="shared" si="18"/>
        <v>0</v>
      </c>
      <c r="O28" s="259">
        <f t="shared" si="19"/>
        <v>2</v>
      </c>
      <c r="P28" s="260">
        <f t="shared" si="6"/>
        <v>4.8000000000000001E-2</v>
      </c>
      <c r="Q28" s="260">
        <f>(O28*X28)/1000</f>
        <v>2.92E-2</v>
      </c>
      <c r="R28" s="226"/>
      <c r="S28" s="226"/>
      <c r="T28" s="226"/>
      <c r="U28" s="227"/>
      <c r="V28" s="222">
        <v>24</v>
      </c>
      <c r="W28" s="222">
        <v>1</v>
      </c>
      <c r="X28" s="286">
        <v>14.6</v>
      </c>
      <c r="Y28" s="261"/>
    </row>
    <row r="29" spans="1:25" s="262" customFormat="1" ht="22.5" customHeight="1">
      <c r="A29" s="222"/>
      <c r="B29" s="247"/>
      <c r="C29" s="248" t="s">
        <v>26</v>
      </c>
      <c r="D29" s="226"/>
      <c r="E29" s="222"/>
      <c r="F29" s="222"/>
      <c r="G29" s="222"/>
      <c r="H29" s="225">
        <f>SUM(H24:H28)</f>
        <v>16</v>
      </c>
      <c r="I29" s="225">
        <f>SUM(I24:I28)</f>
        <v>20</v>
      </c>
      <c r="J29" s="225"/>
      <c r="K29" s="225">
        <f>SUM(K24:K28)</f>
        <v>36</v>
      </c>
      <c r="L29" s="259">
        <f t="shared" si="16"/>
        <v>16</v>
      </c>
      <c r="M29" s="259">
        <f t="shared" si="17"/>
        <v>20</v>
      </c>
      <c r="N29" s="259">
        <f t="shared" si="18"/>
        <v>0</v>
      </c>
      <c r="O29" s="259">
        <f t="shared" si="19"/>
        <v>36</v>
      </c>
      <c r="P29" s="263">
        <f>SUM(P25:P28)</f>
        <v>0.67199999999999993</v>
      </c>
      <c r="Q29" s="263">
        <f>SUM(Q24:Q27)</f>
        <v>0.49640000000000001</v>
      </c>
      <c r="R29" s="226"/>
      <c r="S29" s="226"/>
      <c r="T29" s="226"/>
      <c r="U29" s="227"/>
      <c r="V29" s="226"/>
      <c r="W29" s="226"/>
      <c r="X29" s="287"/>
      <c r="Y29" s="261"/>
    </row>
    <row r="30" spans="1:25" s="262" customFormat="1" ht="15.75" customHeight="1">
      <c r="A30" s="222"/>
      <c r="B30" s="247"/>
      <c r="C30" s="264" t="s">
        <v>68</v>
      </c>
      <c r="D30" s="226"/>
      <c r="E30" s="222"/>
      <c r="F30" s="222"/>
      <c r="G30" s="222"/>
      <c r="H30" s="225"/>
      <c r="I30" s="225"/>
      <c r="J30" s="225"/>
      <c r="K30" s="225"/>
      <c r="L30" s="259"/>
      <c r="M30" s="259"/>
      <c r="N30" s="259"/>
      <c r="O30" s="265"/>
      <c r="P30" s="260"/>
      <c r="Q30" s="263"/>
      <c r="R30" s="226"/>
      <c r="S30" s="226"/>
      <c r="T30" s="226"/>
      <c r="U30" s="227"/>
      <c r="V30" s="226"/>
      <c r="W30" s="226"/>
      <c r="X30" s="288"/>
      <c r="Y30" s="261"/>
    </row>
    <row r="31" spans="1:25" s="262" customFormat="1" ht="15.75" customHeight="1">
      <c r="A31" s="222">
        <v>1</v>
      </c>
      <c r="B31" s="249">
        <v>51.25</v>
      </c>
      <c r="C31" s="246" t="s">
        <v>106</v>
      </c>
      <c r="D31" s="223" t="s">
        <v>25</v>
      </c>
      <c r="E31" s="224" t="s">
        <v>98</v>
      </c>
      <c r="F31" s="224" t="s">
        <v>99</v>
      </c>
      <c r="G31" s="224" t="s">
        <v>90</v>
      </c>
      <c r="H31" s="228">
        <v>8</v>
      </c>
      <c r="I31" s="228"/>
      <c r="J31" s="228"/>
      <c r="K31" s="228">
        <f>H31+I31+J31</f>
        <v>8</v>
      </c>
      <c r="L31" s="259">
        <f>H31</f>
        <v>8</v>
      </c>
      <c r="M31" s="259">
        <f t="shared" ref="M31:O31" si="20">I31</f>
        <v>0</v>
      </c>
      <c r="N31" s="259">
        <f t="shared" si="20"/>
        <v>0</v>
      </c>
      <c r="O31" s="259">
        <f t="shared" si="20"/>
        <v>8</v>
      </c>
      <c r="P31" s="260">
        <f t="shared" si="6"/>
        <v>0.192</v>
      </c>
      <c r="Q31" s="260">
        <f>(O31*X31)/1000</f>
        <v>0.1168</v>
      </c>
      <c r="R31" s="226"/>
      <c r="S31" s="226"/>
      <c r="T31" s="226"/>
      <c r="U31" s="227"/>
      <c r="V31" s="222">
        <v>24</v>
      </c>
      <c r="W31" s="222">
        <v>1</v>
      </c>
      <c r="X31" s="286">
        <v>14.6</v>
      </c>
      <c r="Y31" s="261"/>
    </row>
    <row r="32" spans="1:25" s="262" customFormat="1" ht="15.75" customHeight="1">
      <c r="A32" s="222">
        <v>2</v>
      </c>
      <c r="B32" s="249">
        <v>51.25</v>
      </c>
      <c r="C32" s="246" t="s">
        <v>106</v>
      </c>
      <c r="D32" s="223" t="s">
        <v>25</v>
      </c>
      <c r="E32" s="224" t="s">
        <v>98</v>
      </c>
      <c r="F32" s="224" t="s">
        <v>99</v>
      </c>
      <c r="G32" s="224" t="s">
        <v>90</v>
      </c>
      <c r="H32" s="225"/>
      <c r="I32" s="228">
        <v>12</v>
      </c>
      <c r="J32" s="228"/>
      <c r="K32" s="228">
        <f>H32+I32+J32</f>
        <v>12</v>
      </c>
      <c r="L32" s="259">
        <f t="shared" ref="L32:L36" si="21">H32</f>
        <v>0</v>
      </c>
      <c r="M32" s="259">
        <f t="shared" ref="M32:M36" si="22">I32</f>
        <v>12</v>
      </c>
      <c r="N32" s="259">
        <f t="shared" ref="N32:N36" si="23">J32</f>
        <v>0</v>
      </c>
      <c r="O32" s="259">
        <f t="shared" ref="O32:O36" si="24">K32</f>
        <v>12</v>
      </c>
      <c r="P32" s="260">
        <f t="shared" si="6"/>
        <v>0.28799999999999998</v>
      </c>
      <c r="Q32" s="260">
        <f>(O32*X32)/1000</f>
        <v>0.17519999999999999</v>
      </c>
      <c r="R32" s="226"/>
      <c r="S32" s="226"/>
      <c r="T32" s="226"/>
      <c r="U32" s="227"/>
      <c r="V32" s="222">
        <v>24</v>
      </c>
      <c r="W32" s="222">
        <v>1</v>
      </c>
      <c r="X32" s="286">
        <v>14.6</v>
      </c>
      <c r="Y32" s="261"/>
    </row>
    <row r="33" spans="1:25" s="262" customFormat="1" ht="15.75" customHeight="1">
      <c r="A33" s="222">
        <v>3</v>
      </c>
      <c r="B33" s="249">
        <v>51.25</v>
      </c>
      <c r="C33" s="246" t="s">
        <v>106</v>
      </c>
      <c r="D33" s="223" t="s">
        <v>25</v>
      </c>
      <c r="E33" s="224" t="s">
        <v>100</v>
      </c>
      <c r="F33" s="224" t="s">
        <v>89</v>
      </c>
      <c r="G33" s="224" t="s">
        <v>90</v>
      </c>
      <c r="H33" s="228">
        <v>6</v>
      </c>
      <c r="I33" s="228"/>
      <c r="J33" s="228"/>
      <c r="K33" s="228">
        <f>H33+I33+J33</f>
        <v>6</v>
      </c>
      <c r="L33" s="259">
        <f t="shared" si="21"/>
        <v>6</v>
      </c>
      <c r="M33" s="259">
        <f t="shared" si="22"/>
        <v>0</v>
      </c>
      <c r="N33" s="259">
        <f t="shared" si="23"/>
        <v>0</v>
      </c>
      <c r="O33" s="259">
        <f t="shared" si="24"/>
        <v>6</v>
      </c>
      <c r="P33" s="260">
        <f t="shared" si="6"/>
        <v>0.14399999999999999</v>
      </c>
      <c r="Q33" s="260">
        <f>(O33*X33)/1000</f>
        <v>8.7599999999999997E-2</v>
      </c>
      <c r="R33" s="226"/>
      <c r="S33" s="226"/>
      <c r="T33" s="226"/>
      <c r="U33" s="227"/>
      <c r="V33" s="222">
        <v>24</v>
      </c>
      <c r="W33" s="222">
        <v>1</v>
      </c>
      <c r="X33" s="286">
        <v>14.6</v>
      </c>
      <c r="Y33" s="261"/>
    </row>
    <row r="34" spans="1:25" s="262" customFormat="1" ht="15.75" customHeight="1">
      <c r="A34" s="222">
        <v>4</v>
      </c>
      <c r="B34" s="249">
        <v>51.25</v>
      </c>
      <c r="C34" s="246" t="s">
        <v>106</v>
      </c>
      <c r="D34" s="223" t="s">
        <v>25</v>
      </c>
      <c r="E34" s="224" t="s">
        <v>100</v>
      </c>
      <c r="F34" s="224" t="s">
        <v>89</v>
      </c>
      <c r="G34" s="224" t="s">
        <v>90</v>
      </c>
      <c r="H34" s="225"/>
      <c r="I34" s="228">
        <v>8</v>
      </c>
      <c r="J34" s="228"/>
      <c r="K34" s="228">
        <f>H34+I34+J34</f>
        <v>8</v>
      </c>
      <c r="L34" s="259">
        <f t="shared" si="21"/>
        <v>0</v>
      </c>
      <c r="M34" s="259">
        <f t="shared" si="22"/>
        <v>8</v>
      </c>
      <c r="N34" s="259">
        <f t="shared" si="23"/>
        <v>0</v>
      </c>
      <c r="O34" s="259">
        <f t="shared" si="24"/>
        <v>8</v>
      </c>
      <c r="P34" s="260">
        <f t="shared" si="6"/>
        <v>0.192</v>
      </c>
      <c r="Q34" s="260">
        <f>(O34*X34)/1000</f>
        <v>0.1168</v>
      </c>
      <c r="R34" s="226"/>
      <c r="S34" s="226"/>
      <c r="T34" s="226"/>
      <c r="U34" s="227"/>
      <c r="V34" s="222">
        <v>24</v>
      </c>
      <c r="W34" s="222">
        <v>1</v>
      </c>
      <c r="X34" s="286">
        <v>14.6</v>
      </c>
      <c r="Y34" s="261"/>
    </row>
    <row r="35" spans="1:25" s="262" customFormat="1" ht="15.75" customHeight="1">
      <c r="A35" s="222">
        <v>5</v>
      </c>
      <c r="B35" s="249">
        <v>51.25</v>
      </c>
      <c r="C35" s="246" t="s">
        <v>106</v>
      </c>
      <c r="D35" s="223" t="s">
        <v>25</v>
      </c>
      <c r="E35" s="224" t="s">
        <v>101</v>
      </c>
      <c r="F35" s="224" t="s">
        <v>89</v>
      </c>
      <c r="G35" s="224" t="s">
        <v>90</v>
      </c>
      <c r="H35" s="228">
        <v>2</v>
      </c>
      <c r="I35" s="228"/>
      <c r="J35" s="228"/>
      <c r="K35" s="228">
        <f>H35+I35+J35</f>
        <v>2</v>
      </c>
      <c r="L35" s="259">
        <f t="shared" si="21"/>
        <v>2</v>
      </c>
      <c r="M35" s="259">
        <f t="shared" si="22"/>
        <v>0</v>
      </c>
      <c r="N35" s="259">
        <f t="shared" si="23"/>
        <v>0</v>
      </c>
      <c r="O35" s="259">
        <f t="shared" si="24"/>
        <v>2</v>
      </c>
      <c r="P35" s="260">
        <f t="shared" si="6"/>
        <v>4.8000000000000001E-2</v>
      </c>
      <c r="Q35" s="260">
        <f>(O35*X35)/1000</f>
        <v>2.92E-2</v>
      </c>
      <c r="R35" s="226"/>
      <c r="S35" s="226"/>
      <c r="T35" s="226"/>
      <c r="U35" s="227"/>
      <c r="V35" s="222">
        <v>24</v>
      </c>
      <c r="W35" s="222">
        <v>1</v>
      </c>
      <c r="X35" s="286">
        <v>14.6</v>
      </c>
      <c r="Y35" s="261"/>
    </row>
    <row r="36" spans="1:25" s="262" customFormat="1" ht="15.75" customHeight="1">
      <c r="A36" s="222"/>
      <c r="B36" s="247"/>
      <c r="C36" s="248" t="s">
        <v>26</v>
      </c>
      <c r="D36" s="226"/>
      <c r="E36" s="222"/>
      <c r="F36" s="222"/>
      <c r="G36" s="222"/>
      <c r="H36" s="225">
        <f>SUM(H31:H35)</f>
        <v>16</v>
      </c>
      <c r="I36" s="225">
        <f>SUM(I31:I35)</f>
        <v>20</v>
      </c>
      <c r="J36" s="225"/>
      <c r="K36" s="225">
        <f>SUM(K31:K35)</f>
        <v>36</v>
      </c>
      <c r="L36" s="259">
        <f t="shared" si="21"/>
        <v>16</v>
      </c>
      <c r="M36" s="259">
        <f t="shared" si="22"/>
        <v>20</v>
      </c>
      <c r="N36" s="259">
        <f t="shared" si="23"/>
        <v>0</v>
      </c>
      <c r="O36" s="259">
        <f t="shared" si="24"/>
        <v>36</v>
      </c>
      <c r="P36" s="263">
        <f>SUM(P32:P35)</f>
        <v>0.67199999999999993</v>
      </c>
      <c r="Q36" s="263">
        <f>SUM(Q31:Q34)</f>
        <v>0.49640000000000001</v>
      </c>
      <c r="R36" s="226"/>
      <c r="S36" s="226"/>
      <c r="T36" s="226"/>
      <c r="U36" s="227"/>
      <c r="V36" s="226"/>
      <c r="W36" s="226"/>
      <c r="X36" s="287"/>
      <c r="Y36" s="261"/>
    </row>
    <row r="37" spans="1:25" s="424" customFormat="1" ht="15.75" customHeight="1">
      <c r="A37" s="415"/>
      <c r="B37" s="416"/>
      <c r="C37" s="417" t="s">
        <v>102</v>
      </c>
      <c r="D37" s="416"/>
      <c r="E37" s="416"/>
      <c r="F37" s="416"/>
      <c r="G37" s="416"/>
      <c r="H37" s="418"/>
      <c r="I37" s="418"/>
      <c r="J37" s="418"/>
      <c r="K37" s="418"/>
      <c r="L37" s="418"/>
      <c r="M37" s="418"/>
      <c r="N37" s="418"/>
      <c r="O37" s="418"/>
      <c r="P37" s="419">
        <f>SUM(P22+P36)</f>
        <v>3.6959999999999997</v>
      </c>
      <c r="Q37" s="419">
        <f>SUM(Q22+Q36)</f>
        <v>2.3359999999999999</v>
      </c>
      <c r="R37" s="420"/>
      <c r="S37" s="421"/>
      <c r="T37" s="422"/>
      <c r="U37" s="422"/>
      <c r="V37" s="416"/>
      <c r="W37" s="416"/>
      <c r="X37" s="423"/>
      <c r="Y37" s="420"/>
    </row>
  </sheetData>
  <mergeCells count="22">
    <mergeCell ref="H4:K4"/>
    <mergeCell ref="L4:O4"/>
    <mergeCell ref="H1:K3"/>
    <mergeCell ref="L1:Q3"/>
    <mergeCell ref="A1:A5"/>
    <mergeCell ref="B1:B5"/>
    <mergeCell ref="D1:D5"/>
    <mergeCell ref="E1:E5"/>
    <mergeCell ref="F1:F5"/>
    <mergeCell ref="G1:G5"/>
    <mergeCell ref="P4:P5"/>
    <mergeCell ref="Q4:Q5"/>
    <mergeCell ref="W4:W5"/>
    <mergeCell ref="R1:R5"/>
    <mergeCell ref="S1:S5"/>
    <mergeCell ref="X1:X5"/>
    <mergeCell ref="Y1:Y5"/>
    <mergeCell ref="T4:T5"/>
    <mergeCell ref="U4:U5"/>
    <mergeCell ref="V4:V5"/>
    <mergeCell ref="T1:U3"/>
    <mergeCell ref="V1:W3"/>
  </mergeCells>
  <pageMargins left="0.70866141732283472" right="0.70866141732283472" top="0.74803149606299213" bottom="0.74803149606299213" header="0.31496062992125984" footer="0.31496062992125984"/>
  <pageSetup paperSize="9" firstPageNumber="19" orientation="landscape" useFirstPageNumber="1" r:id="rId1"/>
  <headerFooter>
    <oddFooter>&amp;LКл.БП-КЛП-Утил._изм&amp;CСписък № 3 изл. ОБВВПИ - 2023&amp;R&amp;P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view="pageLayout" zoomScaleNormal="100" workbookViewId="0">
      <selection activeCell="Q8" sqref="Q8"/>
    </sheetView>
  </sheetViews>
  <sheetFormatPr defaultColWidth="9" defaultRowHeight="12.75"/>
  <cols>
    <col min="1" max="1" width="4.140625" style="337" customWidth="1"/>
    <col min="2" max="2" width="8.42578125" style="337" customWidth="1"/>
    <col min="3" max="3" width="28.140625" style="270" customWidth="1"/>
    <col min="4" max="4" width="4" style="339" customWidth="1"/>
    <col min="5" max="6" width="4" style="337" customWidth="1"/>
    <col min="7" max="7" width="4.42578125" style="339" customWidth="1"/>
    <col min="8" max="10" width="5.140625" style="339" customWidth="1"/>
    <col min="11" max="11" width="4.42578125" style="339" customWidth="1"/>
    <col min="12" max="12" width="3.7109375" style="312" customWidth="1"/>
    <col min="13" max="13" width="5.28515625" style="312" customWidth="1"/>
    <col min="14" max="14" width="3.5703125" style="312" customWidth="1"/>
    <col min="15" max="15" width="5" style="312" customWidth="1"/>
    <col min="16" max="17" width="5.42578125" style="312" customWidth="1"/>
    <col min="18" max="19" width="3.28515625" style="312" customWidth="1"/>
    <col min="20" max="20" width="3.42578125" style="312" customWidth="1"/>
    <col min="21" max="21" width="5.5703125" style="312" customWidth="1"/>
    <col min="22" max="22" width="6" style="312" customWidth="1"/>
    <col min="23" max="23" width="5" style="312" customWidth="1"/>
    <col min="24" max="24" width="6.5703125" style="312" customWidth="1"/>
    <col min="25" max="25" width="11.28515625" style="312" customWidth="1"/>
    <col min="26" max="119" width="9" style="312"/>
    <col min="120" max="120" width="4.140625" style="312" customWidth="1"/>
    <col min="121" max="121" width="8.42578125" style="312" customWidth="1"/>
    <col min="122" max="122" width="22.28515625" style="312" customWidth="1"/>
    <col min="123" max="125" width="4" style="312" customWidth="1"/>
    <col min="126" max="126" width="4.42578125" style="312" customWidth="1"/>
    <col min="127" max="127" width="2.5703125" style="312" customWidth="1"/>
    <col min="128" max="128" width="2.7109375" style="312" customWidth="1"/>
    <col min="129" max="129" width="3.28515625" style="312" customWidth="1"/>
    <col min="130" max="130" width="3.7109375" style="312" customWidth="1"/>
    <col min="131" max="132" width="2.42578125" style="312" customWidth="1"/>
    <col min="133" max="133" width="3.5703125" style="312" customWidth="1"/>
    <col min="134" max="134" width="3.140625" style="312" customWidth="1"/>
    <col min="135" max="135" width="2.42578125" style="312" customWidth="1"/>
    <col min="136" max="137" width="2.85546875" style="312" customWidth="1"/>
    <col min="138" max="138" width="3.28515625" style="312" customWidth="1"/>
    <col min="139" max="139" width="2.5703125" style="312" customWidth="1"/>
    <col min="140" max="140" width="5" style="312" customWidth="1"/>
    <col min="141" max="141" width="3.42578125" style="312" customWidth="1"/>
    <col min="142" max="142" width="4.7109375" style="312" customWidth="1"/>
    <col min="143" max="143" width="2.5703125" style="312" customWidth="1"/>
    <col min="144" max="144" width="5.28515625" style="312" customWidth="1"/>
    <col min="145" max="145" width="3.5703125" style="312" customWidth="1"/>
    <col min="146" max="146" width="5" style="312" customWidth="1"/>
    <col min="147" max="147" width="7" style="312" customWidth="1"/>
    <col min="148" max="148" width="6.7109375" style="312" customWidth="1"/>
    <col min="149" max="150" width="3.28515625" style="312" customWidth="1"/>
    <col min="151" max="151" width="3.42578125" style="312" customWidth="1"/>
    <col min="152" max="152" width="5.5703125" style="312" customWidth="1"/>
    <col min="153" max="153" width="6" style="312" customWidth="1"/>
    <col min="154" max="154" width="5" style="312" customWidth="1"/>
    <col min="155" max="155" width="6.5703125" style="312" customWidth="1"/>
    <col min="156" max="156" width="3.7109375" style="312" customWidth="1"/>
    <col min="157" max="375" width="9" style="312"/>
    <col min="376" max="376" width="4.140625" style="312" customWidth="1"/>
    <col min="377" max="377" width="8.42578125" style="312" customWidth="1"/>
    <col min="378" max="378" width="22.28515625" style="312" customWidth="1"/>
    <col min="379" max="381" width="4" style="312" customWidth="1"/>
    <col min="382" max="382" width="4.42578125" style="312" customWidth="1"/>
    <col min="383" max="383" width="2.5703125" style="312" customWidth="1"/>
    <col min="384" max="384" width="2.7109375" style="312" customWidth="1"/>
    <col min="385" max="385" width="3.28515625" style="312" customWidth="1"/>
    <col min="386" max="386" width="3.7109375" style="312" customWidth="1"/>
    <col min="387" max="388" width="2.42578125" style="312" customWidth="1"/>
    <col min="389" max="389" width="3.5703125" style="312" customWidth="1"/>
    <col min="390" max="390" width="3.140625" style="312" customWidth="1"/>
    <col min="391" max="391" width="2.42578125" style="312" customWidth="1"/>
    <col min="392" max="393" width="2.85546875" style="312" customWidth="1"/>
    <col min="394" max="394" width="3.28515625" style="312" customWidth="1"/>
    <col min="395" max="395" width="2.5703125" style="312" customWidth="1"/>
    <col min="396" max="396" width="5" style="312" customWidth="1"/>
    <col min="397" max="397" width="3.42578125" style="312" customWidth="1"/>
    <col min="398" max="398" width="4.7109375" style="312" customWidth="1"/>
    <col min="399" max="399" width="2.5703125" style="312" customWidth="1"/>
    <col min="400" max="400" width="5.28515625" style="312" customWidth="1"/>
    <col min="401" max="401" width="3.5703125" style="312" customWidth="1"/>
    <col min="402" max="402" width="5" style="312" customWidth="1"/>
    <col min="403" max="403" width="7" style="312" customWidth="1"/>
    <col min="404" max="404" width="6.7109375" style="312" customWidth="1"/>
    <col min="405" max="406" width="3.28515625" style="312" customWidth="1"/>
    <col min="407" max="407" width="3.42578125" style="312" customWidth="1"/>
    <col min="408" max="408" width="5.5703125" style="312" customWidth="1"/>
    <col min="409" max="409" width="6" style="312" customWidth="1"/>
    <col min="410" max="410" width="5" style="312" customWidth="1"/>
    <col min="411" max="411" width="6.5703125" style="312" customWidth="1"/>
    <col min="412" max="412" width="3.7109375" style="312" customWidth="1"/>
    <col min="413" max="631" width="9" style="312"/>
    <col min="632" max="632" width="4.140625" style="312" customWidth="1"/>
    <col min="633" max="633" width="8.42578125" style="312" customWidth="1"/>
    <col min="634" max="634" width="22.28515625" style="312" customWidth="1"/>
    <col min="635" max="637" width="4" style="312" customWidth="1"/>
    <col min="638" max="638" width="4.42578125" style="312" customWidth="1"/>
    <col min="639" max="639" width="2.5703125" style="312" customWidth="1"/>
    <col min="640" max="640" width="2.7109375" style="312" customWidth="1"/>
    <col min="641" max="641" width="3.28515625" style="312" customWidth="1"/>
    <col min="642" max="642" width="3.7109375" style="312" customWidth="1"/>
    <col min="643" max="644" width="2.42578125" style="312" customWidth="1"/>
    <col min="645" max="645" width="3.5703125" style="312" customWidth="1"/>
    <col min="646" max="646" width="3.140625" style="312" customWidth="1"/>
    <col min="647" max="647" width="2.42578125" style="312" customWidth="1"/>
    <col min="648" max="649" width="2.85546875" style="312" customWidth="1"/>
    <col min="650" max="650" width="3.28515625" style="312" customWidth="1"/>
    <col min="651" max="651" width="2.5703125" style="312" customWidth="1"/>
    <col min="652" max="652" width="5" style="312" customWidth="1"/>
    <col min="653" max="653" width="3.42578125" style="312" customWidth="1"/>
    <col min="654" max="654" width="4.7109375" style="312" customWidth="1"/>
    <col min="655" max="655" width="2.5703125" style="312" customWidth="1"/>
    <col min="656" max="656" width="5.28515625" style="312" customWidth="1"/>
    <col min="657" max="657" width="3.5703125" style="312" customWidth="1"/>
    <col min="658" max="658" width="5" style="312" customWidth="1"/>
    <col min="659" max="659" width="7" style="312" customWidth="1"/>
    <col min="660" max="660" width="6.7109375" style="312" customWidth="1"/>
    <col min="661" max="662" width="3.28515625" style="312" customWidth="1"/>
    <col min="663" max="663" width="3.42578125" style="312" customWidth="1"/>
    <col min="664" max="664" width="5.5703125" style="312" customWidth="1"/>
    <col min="665" max="665" width="6" style="312" customWidth="1"/>
    <col min="666" max="666" width="5" style="312" customWidth="1"/>
    <col min="667" max="667" width="6.5703125" style="312" customWidth="1"/>
    <col min="668" max="668" width="3.7109375" style="312" customWidth="1"/>
    <col min="669" max="887" width="9" style="312"/>
    <col min="888" max="888" width="4.140625" style="312" customWidth="1"/>
    <col min="889" max="889" width="8.42578125" style="312" customWidth="1"/>
    <col min="890" max="890" width="22.28515625" style="312" customWidth="1"/>
    <col min="891" max="893" width="4" style="312" customWidth="1"/>
    <col min="894" max="894" width="4.42578125" style="312" customWidth="1"/>
    <col min="895" max="895" width="2.5703125" style="312" customWidth="1"/>
    <col min="896" max="896" width="2.7109375" style="312" customWidth="1"/>
    <col min="897" max="897" width="3.28515625" style="312" customWidth="1"/>
    <col min="898" max="898" width="3.7109375" style="312" customWidth="1"/>
    <col min="899" max="900" width="2.42578125" style="312" customWidth="1"/>
    <col min="901" max="901" width="3.5703125" style="312" customWidth="1"/>
    <col min="902" max="902" width="3.140625" style="312" customWidth="1"/>
    <col min="903" max="903" width="2.42578125" style="312" customWidth="1"/>
    <col min="904" max="905" width="2.85546875" style="312" customWidth="1"/>
    <col min="906" max="906" width="3.28515625" style="312" customWidth="1"/>
    <col min="907" max="907" width="2.5703125" style="312" customWidth="1"/>
    <col min="908" max="908" width="5" style="312" customWidth="1"/>
    <col min="909" max="909" width="3.42578125" style="312" customWidth="1"/>
    <col min="910" max="910" width="4.7109375" style="312" customWidth="1"/>
    <col min="911" max="911" width="2.5703125" style="312" customWidth="1"/>
    <col min="912" max="912" width="5.28515625" style="312" customWidth="1"/>
    <col min="913" max="913" width="3.5703125" style="312" customWidth="1"/>
    <col min="914" max="914" width="5" style="312" customWidth="1"/>
    <col min="915" max="915" width="7" style="312" customWidth="1"/>
    <col min="916" max="916" width="6.7109375" style="312" customWidth="1"/>
    <col min="917" max="918" width="3.28515625" style="312" customWidth="1"/>
    <col min="919" max="919" width="3.42578125" style="312" customWidth="1"/>
    <col min="920" max="920" width="5.5703125" style="312" customWidth="1"/>
    <col min="921" max="921" width="6" style="312" customWidth="1"/>
    <col min="922" max="922" width="5" style="312" customWidth="1"/>
    <col min="923" max="923" width="6.5703125" style="312" customWidth="1"/>
    <col min="924" max="924" width="3.7109375" style="312" customWidth="1"/>
    <col min="925" max="1143" width="9" style="312"/>
    <col min="1144" max="1144" width="4.140625" style="312" customWidth="1"/>
    <col min="1145" max="1145" width="8.42578125" style="312" customWidth="1"/>
    <col min="1146" max="1146" width="22.28515625" style="312" customWidth="1"/>
    <col min="1147" max="1149" width="4" style="312" customWidth="1"/>
    <col min="1150" max="1150" width="4.42578125" style="312" customWidth="1"/>
    <col min="1151" max="1151" width="2.5703125" style="312" customWidth="1"/>
    <col min="1152" max="1152" width="2.7109375" style="312" customWidth="1"/>
    <col min="1153" max="1153" width="3.28515625" style="312" customWidth="1"/>
    <col min="1154" max="1154" width="3.7109375" style="312" customWidth="1"/>
    <col min="1155" max="1156" width="2.42578125" style="312" customWidth="1"/>
    <col min="1157" max="1157" width="3.5703125" style="312" customWidth="1"/>
    <col min="1158" max="1158" width="3.140625" style="312" customWidth="1"/>
    <col min="1159" max="1159" width="2.42578125" style="312" customWidth="1"/>
    <col min="1160" max="1161" width="2.85546875" style="312" customWidth="1"/>
    <col min="1162" max="1162" width="3.28515625" style="312" customWidth="1"/>
    <col min="1163" max="1163" width="2.5703125" style="312" customWidth="1"/>
    <col min="1164" max="1164" width="5" style="312" customWidth="1"/>
    <col min="1165" max="1165" width="3.42578125" style="312" customWidth="1"/>
    <col min="1166" max="1166" width="4.7109375" style="312" customWidth="1"/>
    <col min="1167" max="1167" width="2.5703125" style="312" customWidth="1"/>
    <col min="1168" max="1168" width="5.28515625" style="312" customWidth="1"/>
    <col min="1169" max="1169" width="3.5703125" style="312" customWidth="1"/>
    <col min="1170" max="1170" width="5" style="312" customWidth="1"/>
    <col min="1171" max="1171" width="7" style="312" customWidth="1"/>
    <col min="1172" max="1172" width="6.7109375" style="312" customWidth="1"/>
    <col min="1173" max="1174" width="3.28515625" style="312" customWidth="1"/>
    <col min="1175" max="1175" width="3.42578125" style="312" customWidth="1"/>
    <col min="1176" max="1176" width="5.5703125" style="312" customWidth="1"/>
    <col min="1177" max="1177" width="6" style="312" customWidth="1"/>
    <col min="1178" max="1178" width="5" style="312" customWidth="1"/>
    <col min="1179" max="1179" width="6.5703125" style="312" customWidth="1"/>
    <col min="1180" max="1180" width="3.7109375" style="312" customWidth="1"/>
    <col min="1181" max="1399" width="9" style="312"/>
    <col min="1400" max="1400" width="4.140625" style="312" customWidth="1"/>
    <col min="1401" max="1401" width="8.42578125" style="312" customWidth="1"/>
    <col min="1402" max="1402" width="22.28515625" style="312" customWidth="1"/>
    <col min="1403" max="1405" width="4" style="312" customWidth="1"/>
    <col min="1406" max="1406" width="4.42578125" style="312" customWidth="1"/>
    <col min="1407" max="1407" width="2.5703125" style="312" customWidth="1"/>
    <col min="1408" max="1408" width="2.7109375" style="312" customWidth="1"/>
    <col min="1409" max="1409" width="3.28515625" style="312" customWidth="1"/>
    <col min="1410" max="1410" width="3.7109375" style="312" customWidth="1"/>
    <col min="1411" max="1412" width="2.42578125" style="312" customWidth="1"/>
    <col min="1413" max="1413" width="3.5703125" style="312" customWidth="1"/>
    <col min="1414" max="1414" width="3.140625" style="312" customWidth="1"/>
    <col min="1415" max="1415" width="2.42578125" style="312" customWidth="1"/>
    <col min="1416" max="1417" width="2.85546875" style="312" customWidth="1"/>
    <col min="1418" max="1418" width="3.28515625" style="312" customWidth="1"/>
    <col min="1419" max="1419" width="2.5703125" style="312" customWidth="1"/>
    <col min="1420" max="1420" width="5" style="312" customWidth="1"/>
    <col min="1421" max="1421" width="3.42578125" style="312" customWidth="1"/>
    <col min="1422" max="1422" width="4.7109375" style="312" customWidth="1"/>
    <col min="1423" max="1423" width="2.5703125" style="312" customWidth="1"/>
    <col min="1424" max="1424" width="5.28515625" style="312" customWidth="1"/>
    <col min="1425" max="1425" width="3.5703125" style="312" customWidth="1"/>
    <col min="1426" max="1426" width="5" style="312" customWidth="1"/>
    <col min="1427" max="1427" width="7" style="312" customWidth="1"/>
    <col min="1428" max="1428" width="6.7109375" style="312" customWidth="1"/>
    <col min="1429" max="1430" width="3.28515625" style="312" customWidth="1"/>
    <col min="1431" max="1431" width="3.42578125" style="312" customWidth="1"/>
    <col min="1432" max="1432" width="5.5703125" style="312" customWidth="1"/>
    <col min="1433" max="1433" width="6" style="312" customWidth="1"/>
    <col min="1434" max="1434" width="5" style="312" customWidth="1"/>
    <col min="1435" max="1435" width="6.5703125" style="312" customWidth="1"/>
    <col min="1436" max="1436" width="3.7109375" style="312" customWidth="1"/>
    <col min="1437" max="1655" width="9" style="312"/>
    <col min="1656" max="1656" width="4.140625" style="312" customWidth="1"/>
    <col min="1657" max="1657" width="8.42578125" style="312" customWidth="1"/>
    <col min="1658" max="1658" width="22.28515625" style="312" customWidth="1"/>
    <col min="1659" max="1661" width="4" style="312" customWidth="1"/>
    <col min="1662" max="1662" width="4.42578125" style="312" customWidth="1"/>
    <col min="1663" max="1663" width="2.5703125" style="312" customWidth="1"/>
    <col min="1664" max="1664" width="2.7109375" style="312" customWidth="1"/>
    <col min="1665" max="1665" width="3.28515625" style="312" customWidth="1"/>
    <col min="1666" max="1666" width="3.7109375" style="312" customWidth="1"/>
    <col min="1667" max="1668" width="2.42578125" style="312" customWidth="1"/>
    <col min="1669" max="1669" width="3.5703125" style="312" customWidth="1"/>
    <col min="1670" max="1670" width="3.140625" style="312" customWidth="1"/>
    <col min="1671" max="1671" width="2.42578125" style="312" customWidth="1"/>
    <col min="1672" max="1673" width="2.85546875" style="312" customWidth="1"/>
    <col min="1674" max="1674" width="3.28515625" style="312" customWidth="1"/>
    <col min="1675" max="1675" width="2.5703125" style="312" customWidth="1"/>
    <col min="1676" max="1676" width="5" style="312" customWidth="1"/>
    <col min="1677" max="1677" width="3.42578125" style="312" customWidth="1"/>
    <col min="1678" max="1678" width="4.7109375" style="312" customWidth="1"/>
    <col min="1679" max="1679" width="2.5703125" style="312" customWidth="1"/>
    <col min="1680" max="1680" width="5.28515625" style="312" customWidth="1"/>
    <col min="1681" max="1681" width="3.5703125" style="312" customWidth="1"/>
    <col min="1682" max="1682" width="5" style="312" customWidth="1"/>
    <col min="1683" max="1683" width="7" style="312" customWidth="1"/>
    <col min="1684" max="1684" width="6.7109375" style="312" customWidth="1"/>
    <col min="1685" max="1686" width="3.28515625" style="312" customWidth="1"/>
    <col min="1687" max="1687" width="3.42578125" style="312" customWidth="1"/>
    <col min="1688" max="1688" width="5.5703125" style="312" customWidth="1"/>
    <col min="1689" max="1689" width="6" style="312" customWidth="1"/>
    <col min="1690" max="1690" width="5" style="312" customWidth="1"/>
    <col min="1691" max="1691" width="6.5703125" style="312" customWidth="1"/>
    <col min="1692" max="1692" width="3.7109375" style="312" customWidth="1"/>
    <col min="1693" max="1911" width="9" style="312"/>
    <col min="1912" max="1912" width="4.140625" style="312" customWidth="1"/>
    <col min="1913" max="1913" width="8.42578125" style="312" customWidth="1"/>
    <col min="1914" max="1914" width="22.28515625" style="312" customWidth="1"/>
    <col min="1915" max="1917" width="4" style="312" customWidth="1"/>
    <col min="1918" max="1918" width="4.42578125" style="312" customWidth="1"/>
    <col min="1919" max="1919" width="2.5703125" style="312" customWidth="1"/>
    <col min="1920" max="1920" width="2.7109375" style="312" customWidth="1"/>
    <col min="1921" max="1921" width="3.28515625" style="312" customWidth="1"/>
    <col min="1922" max="1922" width="3.7109375" style="312" customWidth="1"/>
    <col min="1923" max="1924" width="2.42578125" style="312" customWidth="1"/>
    <col min="1925" max="1925" width="3.5703125" style="312" customWidth="1"/>
    <col min="1926" max="1926" width="3.140625" style="312" customWidth="1"/>
    <col min="1927" max="1927" width="2.42578125" style="312" customWidth="1"/>
    <col min="1928" max="1929" width="2.85546875" style="312" customWidth="1"/>
    <col min="1930" max="1930" width="3.28515625" style="312" customWidth="1"/>
    <col min="1931" max="1931" width="2.5703125" style="312" customWidth="1"/>
    <col min="1932" max="1932" width="5" style="312" customWidth="1"/>
    <col min="1933" max="1933" width="3.42578125" style="312" customWidth="1"/>
    <col min="1934" max="1934" width="4.7109375" style="312" customWidth="1"/>
    <col min="1935" max="1935" width="2.5703125" style="312" customWidth="1"/>
    <col min="1936" max="1936" width="5.28515625" style="312" customWidth="1"/>
    <col min="1937" max="1937" width="3.5703125" style="312" customWidth="1"/>
    <col min="1938" max="1938" width="5" style="312" customWidth="1"/>
    <col min="1939" max="1939" width="7" style="312" customWidth="1"/>
    <col min="1940" max="1940" width="6.7109375" style="312" customWidth="1"/>
    <col min="1941" max="1942" width="3.28515625" style="312" customWidth="1"/>
    <col min="1943" max="1943" width="3.42578125" style="312" customWidth="1"/>
    <col min="1944" max="1944" width="5.5703125" style="312" customWidth="1"/>
    <col min="1945" max="1945" width="6" style="312" customWidth="1"/>
    <col min="1946" max="1946" width="5" style="312" customWidth="1"/>
    <col min="1947" max="1947" width="6.5703125" style="312" customWidth="1"/>
    <col min="1948" max="1948" width="3.7109375" style="312" customWidth="1"/>
    <col min="1949" max="2167" width="9" style="312"/>
    <col min="2168" max="2168" width="4.140625" style="312" customWidth="1"/>
    <col min="2169" max="2169" width="8.42578125" style="312" customWidth="1"/>
    <col min="2170" max="2170" width="22.28515625" style="312" customWidth="1"/>
    <col min="2171" max="2173" width="4" style="312" customWidth="1"/>
    <col min="2174" max="2174" width="4.42578125" style="312" customWidth="1"/>
    <col min="2175" max="2175" width="2.5703125" style="312" customWidth="1"/>
    <col min="2176" max="2176" width="2.7109375" style="312" customWidth="1"/>
    <col min="2177" max="2177" width="3.28515625" style="312" customWidth="1"/>
    <col min="2178" max="2178" width="3.7109375" style="312" customWidth="1"/>
    <col min="2179" max="2180" width="2.42578125" style="312" customWidth="1"/>
    <col min="2181" max="2181" width="3.5703125" style="312" customWidth="1"/>
    <col min="2182" max="2182" width="3.140625" style="312" customWidth="1"/>
    <col min="2183" max="2183" width="2.42578125" style="312" customWidth="1"/>
    <col min="2184" max="2185" width="2.85546875" style="312" customWidth="1"/>
    <col min="2186" max="2186" width="3.28515625" style="312" customWidth="1"/>
    <col min="2187" max="2187" width="2.5703125" style="312" customWidth="1"/>
    <col min="2188" max="2188" width="5" style="312" customWidth="1"/>
    <col min="2189" max="2189" width="3.42578125" style="312" customWidth="1"/>
    <col min="2190" max="2190" width="4.7109375" style="312" customWidth="1"/>
    <col min="2191" max="2191" width="2.5703125" style="312" customWidth="1"/>
    <col min="2192" max="2192" width="5.28515625" style="312" customWidth="1"/>
    <col min="2193" max="2193" width="3.5703125" style="312" customWidth="1"/>
    <col min="2194" max="2194" width="5" style="312" customWidth="1"/>
    <col min="2195" max="2195" width="7" style="312" customWidth="1"/>
    <col min="2196" max="2196" width="6.7109375" style="312" customWidth="1"/>
    <col min="2197" max="2198" width="3.28515625" style="312" customWidth="1"/>
    <col min="2199" max="2199" width="3.42578125" style="312" customWidth="1"/>
    <col min="2200" max="2200" width="5.5703125" style="312" customWidth="1"/>
    <col min="2201" max="2201" width="6" style="312" customWidth="1"/>
    <col min="2202" max="2202" width="5" style="312" customWidth="1"/>
    <col min="2203" max="2203" width="6.5703125" style="312" customWidth="1"/>
    <col min="2204" max="2204" width="3.7109375" style="312" customWidth="1"/>
    <col min="2205" max="2423" width="9" style="312"/>
    <col min="2424" max="2424" width="4.140625" style="312" customWidth="1"/>
    <col min="2425" max="2425" width="8.42578125" style="312" customWidth="1"/>
    <col min="2426" max="2426" width="22.28515625" style="312" customWidth="1"/>
    <col min="2427" max="2429" width="4" style="312" customWidth="1"/>
    <col min="2430" max="2430" width="4.42578125" style="312" customWidth="1"/>
    <col min="2431" max="2431" width="2.5703125" style="312" customWidth="1"/>
    <col min="2432" max="2432" width="2.7109375" style="312" customWidth="1"/>
    <col min="2433" max="2433" width="3.28515625" style="312" customWidth="1"/>
    <col min="2434" max="2434" width="3.7109375" style="312" customWidth="1"/>
    <col min="2435" max="2436" width="2.42578125" style="312" customWidth="1"/>
    <col min="2437" max="2437" width="3.5703125" style="312" customWidth="1"/>
    <col min="2438" max="2438" width="3.140625" style="312" customWidth="1"/>
    <col min="2439" max="2439" width="2.42578125" style="312" customWidth="1"/>
    <col min="2440" max="2441" width="2.85546875" style="312" customWidth="1"/>
    <col min="2442" max="2442" width="3.28515625" style="312" customWidth="1"/>
    <col min="2443" max="2443" width="2.5703125" style="312" customWidth="1"/>
    <col min="2444" max="2444" width="5" style="312" customWidth="1"/>
    <col min="2445" max="2445" width="3.42578125" style="312" customWidth="1"/>
    <col min="2446" max="2446" width="4.7109375" style="312" customWidth="1"/>
    <col min="2447" max="2447" width="2.5703125" style="312" customWidth="1"/>
    <col min="2448" max="2448" width="5.28515625" style="312" customWidth="1"/>
    <col min="2449" max="2449" width="3.5703125" style="312" customWidth="1"/>
    <col min="2450" max="2450" width="5" style="312" customWidth="1"/>
    <col min="2451" max="2451" width="7" style="312" customWidth="1"/>
    <col min="2452" max="2452" width="6.7109375" style="312" customWidth="1"/>
    <col min="2453" max="2454" width="3.28515625" style="312" customWidth="1"/>
    <col min="2455" max="2455" width="3.42578125" style="312" customWidth="1"/>
    <col min="2456" max="2456" width="5.5703125" style="312" customWidth="1"/>
    <col min="2457" max="2457" width="6" style="312" customWidth="1"/>
    <col min="2458" max="2458" width="5" style="312" customWidth="1"/>
    <col min="2459" max="2459" width="6.5703125" style="312" customWidth="1"/>
    <col min="2460" max="2460" width="3.7109375" style="312" customWidth="1"/>
    <col min="2461" max="2679" width="9" style="312"/>
    <col min="2680" max="2680" width="4.140625" style="312" customWidth="1"/>
    <col min="2681" max="2681" width="8.42578125" style="312" customWidth="1"/>
    <col min="2682" max="2682" width="22.28515625" style="312" customWidth="1"/>
    <col min="2683" max="2685" width="4" style="312" customWidth="1"/>
    <col min="2686" max="2686" width="4.42578125" style="312" customWidth="1"/>
    <col min="2687" max="2687" width="2.5703125" style="312" customWidth="1"/>
    <col min="2688" max="2688" width="2.7109375" style="312" customWidth="1"/>
    <col min="2689" max="2689" width="3.28515625" style="312" customWidth="1"/>
    <col min="2690" max="2690" width="3.7109375" style="312" customWidth="1"/>
    <col min="2691" max="2692" width="2.42578125" style="312" customWidth="1"/>
    <col min="2693" max="2693" width="3.5703125" style="312" customWidth="1"/>
    <col min="2694" max="2694" width="3.140625" style="312" customWidth="1"/>
    <col min="2695" max="2695" width="2.42578125" style="312" customWidth="1"/>
    <col min="2696" max="2697" width="2.85546875" style="312" customWidth="1"/>
    <col min="2698" max="2698" width="3.28515625" style="312" customWidth="1"/>
    <col min="2699" max="2699" width="2.5703125" style="312" customWidth="1"/>
    <col min="2700" max="2700" width="5" style="312" customWidth="1"/>
    <col min="2701" max="2701" width="3.42578125" style="312" customWidth="1"/>
    <col min="2702" max="2702" width="4.7109375" style="312" customWidth="1"/>
    <col min="2703" max="2703" width="2.5703125" style="312" customWidth="1"/>
    <col min="2704" max="2704" width="5.28515625" style="312" customWidth="1"/>
    <col min="2705" max="2705" width="3.5703125" style="312" customWidth="1"/>
    <col min="2706" max="2706" width="5" style="312" customWidth="1"/>
    <col min="2707" max="2707" width="7" style="312" customWidth="1"/>
    <col min="2708" max="2708" width="6.7109375" style="312" customWidth="1"/>
    <col min="2709" max="2710" width="3.28515625" style="312" customWidth="1"/>
    <col min="2711" max="2711" width="3.42578125" style="312" customWidth="1"/>
    <col min="2712" max="2712" width="5.5703125" style="312" customWidth="1"/>
    <col min="2713" max="2713" width="6" style="312" customWidth="1"/>
    <col min="2714" max="2714" width="5" style="312" customWidth="1"/>
    <col min="2715" max="2715" width="6.5703125" style="312" customWidth="1"/>
    <col min="2716" max="2716" width="3.7109375" style="312" customWidth="1"/>
    <col min="2717" max="2935" width="9" style="312"/>
    <col min="2936" max="2936" width="4.140625" style="312" customWidth="1"/>
    <col min="2937" max="2937" width="8.42578125" style="312" customWidth="1"/>
    <col min="2938" max="2938" width="22.28515625" style="312" customWidth="1"/>
    <col min="2939" max="2941" width="4" style="312" customWidth="1"/>
    <col min="2942" max="2942" width="4.42578125" style="312" customWidth="1"/>
    <col min="2943" max="2943" width="2.5703125" style="312" customWidth="1"/>
    <col min="2944" max="2944" width="2.7109375" style="312" customWidth="1"/>
    <col min="2945" max="2945" width="3.28515625" style="312" customWidth="1"/>
    <col min="2946" max="2946" width="3.7109375" style="312" customWidth="1"/>
    <col min="2947" max="2948" width="2.42578125" style="312" customWidth="1"/>
    <col min="2949" max="2949" width="3.5703125" style="312" customWidth="1"/>
    <col min="2950" max="2950" width="3.140625" style="312" customWidth="1"/>
    <col min="2951" max="2951" width="2.42578125" style="312" customWidth="1"/>
    <col min="2952" max="2953" width="2.85546875" style="312" customWidth="1"/>
    <col min="2954" max="2954" width="3.28515625" style="312" customWidth="1"/>
    <col min="2955" max="2955" width="2.5703125" style="312" customWidth="1"/>
    <col min="2956" max="2956" width="5" style="312" customWidth="1"/>
    <col min="2957" max="2957" width="3.42578125" style="312" customWidth="1"/>
    <col min="2958" max="2958" width="4.7109375" style="312" customWidth="1"/>
    <col min="2959" max="2959" width="2.5703125" style="312" customWidth="1"/>
    <col min="2960" max="2960" width="5.28515625" style="312" customWidth="1"/>
    <col min="2961" max="2961" width="3.5703125" style="312" customWidth="1"/>
    <col min="2962" max="2962" width="5" style="312" customWidth="1"/>
    <col min="2963" max="2963" width="7" style="312" customWidth="1"/>
    <col min="2964" max="2964" width="6.7109375" style="312" customWidth="1"/>
    <col min="2965" max="2966" width="3.28515625" style="312" customWidth="1"/>
    <col min="2967" max="2967" width="3.42578125" style="312" customWidth="1"/>
    <col min="2968" max="2968" width="5.5703125" style="312" customWidth="1"/>
    <col min="2969" max="2969" width="6" style="312" customWidth="1"/>
    <col min="2970" max="2970" width="5" style="312" customWidth="1"/>
    <col min="2971" max="2971" width="6.5703125" style="312" customWidth="1"/>
    <col min="2972" max="2972" width="3.7109375" style="312" customWidth="1"/>
    <col min="2973" max="3191" width="9" style="312"/>
    <col min="3192" max="3192" width="4.140625" style="312" customWidth="1"/>
    <col min="3193" max="3193" width="8.42578125" style="312" customWidth="1"/>
    <col min="3194" max="3194" width="22.28515625" style="312" customWidth="1"/>
    <col min="3195" max="3197" width="4" style="312" customWidth="1"/>
    <col min="3198" max="3198" width="4.42578125" style="312" customWidth="1"/>
    <col min="3199" max="3199" width="2.5703125" style="312" customWidth="1"/>
    <col min="3200" max="3200" width="2.7109375" style="312" customWidth="1"/>
    <col min="3201" max="3201" width="3.28515625" style="312" customWidth="1"/>
    <col min="3202" max="3202" width="3.7109375" style="312" customWidth="1"/>
    <col min="3203" max="3204" width="2.42578125" style="312" customWidth="1"/>
    <col min="3205" max="3205" width="3.5703125" style="312" customWidth="1"/>
    <col min="3206" max="3206" width="3.140625" style="312" customWidth="1"/>
    <col min="3207" max="3207" width="2.42578125" style="312" customWidth="1"/>
    <col min="3208" max="3209" width="2.85546875" style="312" customWidth="1"/>
    <col min="3210" max="3210" width="3.28515625" style="312" customWidth="1"/>
    <col min="3211" max="3211" width="2.5703125" style="312" customWidth="1"/>
    <col min="3212" max="3212" width="5" style="312" customWidth="1"/>
    <col min="3213" max="3213" width="3.42578125" style="312" customWidth="1"/>
    <col min="3214" max="3214" width="4.7109375" style="312" customWidth="1"/>
    <col min="3215" max="3215" width="2.5703125" style="312" customWidth="1"/>
    <col min="3216" max="3216" width="5.28515625" style="312" customWidth="1"/>
    <col min="3217" max="3217" width="3.5703125" style="312" customWidth="1"/>
    <col min="3218" max="3218" width="5" style="312" customWidth="1"/>
    <col min="3219" max="3219" width="7" style="312" customWidth="1"/>
    <col min="3220" max="3220" width="6.7109375" style="312" customWidth="1"/>
    <col min="3221" max="3222" width="3.28515625" style="312" customWidth="1"/>
    <col min="3223" max="3223" width="3.42578125" style="312" customWidth="1"/>
    <col min="3224" max="3224" width="5.5703125" style="312" customWidth="1"/>
    <col min="3225" max="3225" width="6" style="312" customWidth="1"/>
    <col min="3226" max="3226" width="5" style="312" customWidth="1"/>
    <col min="3227" max="3227" width="6.5703125" style="312" customWidth="1"/>
    <col min="3228" max="3228" width="3.7109375" style="312" customWidth="1"/>
    <col min="3229" max="3447" width="9" style="312"/>
    <col min="3448" max="3448" width="4.140625" style="312" customWidth="1"/>
    <col min="3449" max="3449" width="8.42578125" style="312" customWidth="1"/>
    <col min="3450" max="3450" width="22.28515625" style="312" customWidth="1"/>
    <col min="3451" max="3453" width="4" style="312" customWidth="1"/>
    <col min="3454" max="3454" width="4.42578125" style="312" customWidth="1"/>
    <col min="3455" max="3455" width="2.5703125" style="312" customWidth="1"/>
    <col min="3456" max="3456" width="2.7109375" style="312" customWidth="1"/>
    <col min="3457" max="3457" width="3.28515625" style="312" customWidth="1"/>
    <col min="3458" max="3458" width="3.7109375" style="312" customWidth="1"/>
    <col min="3459" max="3460" width="2.42578125" style="312" customWidth="1"/>
    <col min="3461" max="3461" width="3.5703125" style="312" customWidth="1"/>
    <col min="3462" max="3462" width="3.140625" style="312" customWidth="1"/>
    <col min="3463" max="3463" width="2.42578125" style="312" customWidth="1"/>
    <col min="3464" max="3465" width="2.85546875" style="312" customWidth="1"/>
    <col min="3466" max="3466" width="3.28515625" style="312" customWidth="1"/>
    <col min="3467" max="3467" width="2.5703125" style="312" customWidth="1"/>
    <col min="3468" max="3468" width="5" style="312" customWidth="1"/>
    <col min="3469" max="3469" width="3.42578125" style="312" customWidth="1"/>
    <col min="3470" max="3470" width="4.7109375" style="312" customWidth="1"/>
    <col min="3471" max="3471" width="2.5703125" style="312" customWidth="1"/>
    <col min="3472" max="3472" width="5.28515625" style="312" customWidth="1"/>
    <col min="3473" max="3473" width="3.5703125" style="312" customWidth="1"/>
    <col min="3474" max="3474" width="5" style="312" customWidth="1"/>
    <col min="3475" max="3475" width="7" style="312" customWidth="1"/>
    <col min="3476" max="3476" width="6.7109375" style="312" customWidth="1"/>
    <col min="3477" max="3478" width="3.28515625" style="312" customWidth="1"/>
    <col min="3479" max="3479" width="3.42578125" style="312" customWidth="1"/>
    <col min="3480" max="3480" width="5.5703125" style="312" customWidth="1"/>
    <col min="3481" max="3481" width="6" style="312" customWidth="1"/>
    <col min="3482" max="3482" width="5" style="312" customWidth="1"/>
    <col min="3483" max="3483" width="6.5703125" style="312" customWidth="1"/>
    <col min="3484" max="3484" width="3.7109375" style="312" customWidth="1"/>
    <col min="3485" max="3703" width="9" style="312"/>
    <col min="3704" max="3704" width="4.140625" style="312" customWidth="1"/>
    <col min="3705" max="3705" width="8.42578125" style="312" customWidth="1"/>
    <col min="3706" max="3706" width="22.28515625" style="312" customWidth="1"/>
    <col min="3707" max="3709" width="4" style="312" customWidth="1"/>
    <col min="3710" max="3710" width="4.42578125" style="312" customWidth="1"/>
    <col min="3711" max="3711" width="2.5703125" style="312" customWidth="1"/>
    <col min="3712" max="3712" width="2.7109375" style="312" customWidth="1"/>
    <col min="3713" max="3713" width="3.28515625" style="312" customWidth="1"/>
    <col min="3714" max="3714" width="3.7109375" style="312" customWidth="1"/>
    <col min="3715" max="3716" width="2.42578125" style="312" customWidth="1"/>
    <col min="3717" max="3717" width="3.5703125" style="312" customWidth="1"/>
    <col min="3718" max="3718" width="3.140625" style="312" customWidth="1"/>
    <col min="3719" max="3719" width="2.42578125" style="312" customWidth="1"/>
    <col min="3720" max="3721" width="2.85546875" style="312" customWidth="1"/>
    <col min="3722" max="3722" width="3.28515625" style="312" customWidth="1"/>
    <col min="3723" max="3723" width="2.5703125" style="312" customWidth="1"/>
    <col min="3724" max="3724" width="5" style="312" customWidth="1"/>
    <col min="3725" max="3725" width="3.42578125" style="312" customWidth="1"/>
    <col min="3726" max="3726" width="4.7109375" style="312" customWidth="1"/>
    <col min="3727" max="3727" width="2.5703125" style="312" customWidth="1"/>
    <col min="3728" max="3728" width="5.28515625" style="312" customWidth="1"/>
    <col min="3729" max="3729" width="3.5703125" style="312" customWidth="1"/>
    <col min="3730" max="3730" width="5" style="312" customWidth="1"/>
    <col min="3731" max="3731" width="7" style="312" customWidth="1"/>
    <col min="3732" max="3732" width="6.7109375" style="312" customWidth="1"/>
    <col min="3733" max="3734" width="3.28515625" style="312" customWidth="1"/>
    <col min="3735" max="3735" width="3.42578125" style="312" customWidth="1"/>
    <col min="3736" max="3736" width="5.5703125" style="312" customWidth="1"/>
    <col min="3737" max="3737" width="6" style="312" customWidth="1"/>
    <col min="3738" max="3738" width="5" style="312" customWidth="1"/>
    <col min="3739" max="3739" width="6.5703125" style="312" customWidth="1"/>
    <col min="3740" max="3740" width="3.7109375" style="312" customWidth="1"/>
    <col min="3741" max="3959" width="9" style="312"/>
    <col min="3960" max="3960" width="4.140625" style="312" customWidth="1"/>
    <col min="3961" max="3961" width="8.42578125" style="312" customWidth="1"/>
    <col min="3962" max="3962" width="22.28515625" style="312" customWidth="1"/>
    <col min="3963" max="3965" width="4" style="312" customWidth="1"/>
    <col min="3966" max="3966" width="4.42578125" style="312" customWidth="1"/>
    <col min="3967" max="3967" width="2.5703125" style="312" customWidth="1"/>
    <col min="3968" max="3968" width="2.7109375" style="312" customWidth="1"/>
    <col min="3969" max="3969" width="3.28515625" style="312" customWidth="1"/>
    <col min="3970" max="3970" width="3.7109375" style="312" customWidth="1"/>
    <col min="3971" max="3972" width="2.42578125" style="312" customWidth="1"/>
    <col min="3973" max="3973" width="3.5703125" style="312" customWidth="1"/>
    <col min="3974" max="3974" width="3.140625" style="312" customWidth="1"/>
    <col min="3975" max="3975" width="2.42578125" style="312" customWidth="1"/>
    <col min="3976" max="3977" width="2.85546875" style="312" customWidth="1"/>
    <col min="3978" max="3978" width="3.28515625" style="312" customWidth="1"/>
    <col min="3979" max="3979" width="2.5703125" style="312" customWidth="1"/>
    <col min="3980" max="3980" width="5" style="312" customWidth="1"/>
    <col min="3981" max="3981" width="3.42578125" style="312" customWidth="1"/>
    <col min="3982" max="3982" width="4.7109375" style="312" customWidth="1"/>
    <col min="3983" max="3983" width="2.5703125" style="312" customWidth="1"/>
    <col min="3984" max="3984" width="5.28515625" style="312" customWidth="1"/>
    <col min="3985" max="3985" width="3.5703125" style="312" customWidth="1"/>
    <col min="3986" max="3986" width="5" style="312" customWidth="1"/>
    <col min="3987" max="3987" width="7" style="312" customWidth="1"/>
    <col min="3988" max="3988" width="6.7109375" style="312" customWidth="1"/>
    <col min="3989" max="3990" width="3.28515625" style="312" customWidth="1"/>
    <col min="3991" max="3991" width="3.42578125" style="312" customWidth="1"/>
    <col min="3992" max="3992" width="5.5703125" style="312" customWidth="1"/>
    <col min="3993" max="3993" width="6" style="312" customWidth="1"/>
    <col min="3994" max="3994" width="5" style="312" customWidth="1"/>
    <col min="3995" max="3995" width="6.5703125" style="312" customWidth="1"/>
    <col min="3996" max="3996" width="3.7109375" style="312" customWidth="1"/>
    <col min="3997" max="4215" width="9" style="312"/>
    <col min="4216" max="4216" width="4.140625" style="312" customWidth="1"/>
    <col min="4217" max="4217" width="8.42578125" style="312" customWidth="1"/>
    <col min="4218" max="4218" width="22.28515625" style="312" customWidth="1"/>
    <col min="4219" max="4221" width="4" style="312" customWidth="1"/>
    <col min="4222" max="4222" width="4.42578125" style="312" customWidth="1"/>
    <col min="4223" max="4223" width="2.5703125" style="312" customWidth="1"/>
    <col min="4224" max="4224" width="2.7109375" style="312" customWidth="1"/>
    <col min="4225" max="4225" width="3.28515625" style="312" customWidth="1"/>
    <col min="4226" max="4226" width="3.7109375" style="312" customWidth="1"/>
    <col min="4227" max="4228" width="2.42578125" style="312" customWidth="1"/>
    <col min="4229" max="4229" width="3.5703125" style="312" customWidth="1"/>
    <col min="4230" max="4230" width="3.140625" style="312" customWidth="1"/>
    <col min="4231" max="4231" width="2.42578125" style="312" customWidth="1"/>
    <col min="4232" max="4233" width="2.85546875" style="312" customWidth="1"/>
    <col min="4234" max="4234" width="3.28515625" style="312" customWidth="1"/>
    <col min="4235" max="4235" width="2.5703125" style="312" customWidth="1"/>
    <col min="4236" max="4236" width="5" style="312" customWidth="1"/>
    <col min="4237" max="4237" width="3.42578125" style="312" customWidth="1"/>
    <col min="4238" max="4238" width="4.7109375" style="312" customWidth="1"/>
    <col min="4239" max="4239" width="2.5703125" style="312" customWidth="1"/>
    <col min="4240" max="4240" width="5.28515625" style="312" customWidth="1"/>
    <col min="4241" max="4241" width="3.5703125" style="312" customWidth="1"/>
    <col min="4242" max="4242" width="5" style="312" customWidth="1"/>
    <col min="4243" max="4243" width="7" style="312" customWidth="1"/>
    <col min="4244" max="4244" width="6.7109375" style="312" customWidth="1"/>
    <col min="4245" max="4246" width="3.28515625" style="312" customWidth="1"/>
    <col min="4247" max="4247" width="3.42578125" style="312" customWidth="1"/>
    <col min="4248" max="4248" width="5.5703125" style="312" customWidth="1"/>
    <col min="4249" max="4249" width="6" style="312" customWidth="1"/>
    <col min="4250" max="4250" width="5" style="312" customWidth="1"/>
    <col min="4251" max="4251" width="6.5703125" style="312" customWidth="1"/>
    <col min="4252" max="4252" width="3.7109375" style="312" customWidth="1"/>
    <col min="4253" max="4471" width="9" style="312"/>
    <col min="4472" max="4472" width="4.140625" style="312" customWidth="1"/>
    <col min="4473" max="4473" width="8.42578125" style="312" customWidth="1"/>
    <col min="4474" max="4474" width="22.28515625" style="312" customWidth="1"/>
    <col min="4475" max="4477" width="4" style="312" customWidth="1"/>
    <col min="4478" max="4478" width="4.42578125" style="312" customWidth="1"/>
    <col min="4479" max="4479" width="2.5703125" style="312" customWidth="1"/>
    <col min="4480" max="4480" width="2.7109375" style="312" customWidth="1"/>
    <col min="4481" max="4481" width="3.28515625" style="312" customWidth="1"/>
    <col min="4482" max="4482" width="3.7109375" style="312" customWidth="1"/>
    <col min="4483" max="4484" width="2.42578125" style="312" customWidth="1"/>
    <col min="4485" max="4485" width="3.5703125" style="312" customWidth="1"/>
    <col min="4486" max="4486" width="3.140625" style="312" customWidth="1"/>
    <col min="4487" max="4487" width="2.42578125" style="312" customWidth="1"/>
    <col min="4488" max="4489" width="2.85546875" style="312" customWidth="1"/>
    <col min="4490" max="4490" width="3.28515625" style="312" customWidth="1"/>
    <col min="4491" max="4491" width="2.5703125" style="312" customWidth="1"/>
    <col min="4492" max="4492" width="5" style="312" customWidth="1"/>
    <col min="4493" max="4493" width="3.42578125" style="312" customWidth="1"/>
    <col min="4494" max="4494" width="4.7109375" style="312" customWidth="1"/>
    <col min="4495" max="4495" width="2.5703125" style="312" customWidth="1"/>
    <col min="4496" max="4496" width="5.28515625" style="312" customWidth="1"/>
    <col min="4497" max="4497" width="3.5703125" style="312" customWidth="1"/>
    <col min="4498" max="4498" width="5" style="312" customWidth="1"/>
    <col min="4499" max="4499" width="7" style="312" customWidth="1"/>
    <col min="4500" max="4500" width="6.7109375" style="312" customWidth="1"/>
    <col min="4501" max="4502" width="3.28515625" style="312" customWidth="1"/>
    <col min="4503" max="4503" width="3.42578125" style="312" customWidth="1"/>
    <col min="4504" max="4504" width="5.5703125" style="312" customWidth="1"/>
    <col min="4505" max="4505" width="6" style="312" customWidth="1"/>
    <col min="4506" max="4506" width="5" style="312" customWidth="1"/>
    <col min="4507" max="4507" width="6.5703125" style="312" customWidth="1"/>
    <col min="4508" max="4508" width="3.7109375" style="312" customWidth="1"/>
    <col min="4509" max="4727" width="9" style="312"/>
    <col min="4728" max="4728" width="4.140625" style="312" customWidth="1"/>
    <col min="4729" max="4729" width="8.42578125" style="312" customWidth="1"/>
    <col min="4730" max="4730" width="22.28515625" style="312" customWidth="1"/>
    <col min="4731" max="4733" width="4" style="312" customWidth="1"/>
    <col min="4734" max="4734" width="4.42578125" style="312" customWidth="1"/>
    <col min="4735" max="4735" width="2.5703125" style="312" customWidth="1"/>
    <col min="4736" max="4736" width="2.7109375" style="312" customWidth="1"/>
    <col min="4737" max="4737" width="3.28515625" style="312" customWidth="1"/>
    <col min="4738" max="4738" width="3.7109375" style="312" customWidth="1"/>
    <col min="4739" max="4740" width="2.42578125" style="312" customWidth="1"/>
    <col min="4741" max="4741" width="3.5703125" style="312" customWidth="1"/>
    <col min="4742" max="4742" width="3.140625" style="312" customWidth="1"/>
    <col min="4743" max="4743" width="2.42578125" style="312" customWidth="1"/>
    <col min="4744" max="4745" width="2.85546875" style="312" customWidth="1"/>
    <col min="4746" max="4746" width="3.28515625" style="312" customWidth="1"/>
    <col min="4747" max="4747" width="2.5703125" style="312" customWidth="1"/>
    <col min="4748" max="4748" width="5" style="312" customWidth="1"/>
    <col min="4749" max="4749" width="3.42578125" style="312" customWidth="1"/>
    <col min="4750" max="4750" width="4.7109375" style="312" customWidth="1"/>
    <col min="4751" max="4751" width="2.5703125" style="312" customWidth="1"/>
    <col min="4752" max="4752" width="5.28515625" style="312" customWidth="1"/>
    <col min="4753" max="4753" width="3.5703125" style="312" customWidth="1"/>
    <col min="4754" max="4754" width="5" style="312" customWidth="1"/>
    <col min="4755" max="4755" width="7" style="312" customWidth="1"/>
    <col min="4756" max="4756" width="6.7109375" style="312" customWidth="1"/>
    <col min="4757" max="4758" width="3.28515625" style="312" customWidth="1"/>
    <col min="4759" max="4759" width="3.42578125" style="312" customWidth="1"/>
    <col min="4760" max="4760" width="5.5703125" style="312" customWidth="1"/>
    <col min="4761" max="4761" width="6" style="312" customWidth="1"/>
    <col min="4762" max="4762" width="5" style="312" customWidth="1"/>
    <col min="4763" max="4763" width="6.5703125" style="312" customWidth="1"/>
    <col min="4764" max="4764" width="3.7109375" style="312" customWidth="1"/>
    <col min="4765" max="4983" width="9" style="312"/>
    <col min="4984" max="4984" width="4.140625" style="312" customWidth="1"/>
    <col min="4985" max="4985" width="8.42578125" style="312" customWidth="1"/>
    <col min="4986" max="4986" width="22.28515625" style="312" customWidth="1"/>
    <col min="4987" max="4989" width="4" style="312" customWidth="1"/>
    <col min="4990" max="4990" width="4.42578125" style="312" customWidth="1"/>
    <col min="4991" max="4991" width="2.5703125" style="312" customWidth="1"/>
    <col min="4992" max="4992" width="2.7109375" style="312" customWidth="1"/>
    <col min="4993" max="4993" width="3.28515625" style="312" customWidth="1"/>
    <col min="4994" max="4994" width="3.7109375" style="312" customWidth="1"/>
    <col min="4995" max="4996" width="2.42578125" style="312" customWidth="1"/>
    <col min="4997" max="4997" width="3.5703125" style="312" customWidth="1"/>
    <col min="4998" max="4998" width="3.140625" style="312" customWidth="1"/>
    <col min="4999" max="4999" width="2.42578125" style="312" customWidth="1"/>
    <col min="5000" max="5001" width="2.85546875" style="312" customWidth="1"/>
    <col min="5002" max="5002" width="3.28515625" style="312" customWidth="1"/>
    <col min="5003" max="5003" width="2.5703125" style="312" customWidth="1"/>
    <col min="5004" max="5004" width="5" style="312" customWidth="1"/>
    <col min="5005" max="5005" width="3.42578125" style="312" customWidth="1"/>
    <col min="5006" max="5006" width="4.7109375" style="312" customWidth="1"/>
    <col min="5007" max="5007" width="2.5703125" style="312" customWidth="1"/>
    <col min="5008" max="5008" width="5.28515625" style="312" customWidth="1"/>
    <col min="5009" max="5009" width="3.5703125" style="312" customWidth="1"/>
    <col min="5010" max="5010" width="5" style="312" customWidth="1"/>
    <col min="5011" max="5011" width="7" style="312" customWidth="1"/>
    <col min="5012" max="5012" width="6.7109375" style="312" customWidth="1"/>
    <col min="5013" max="5014" width="3.28515625" style="312" customWidth="1"/>
    <col min="5015" max="5015" width="3.42578125" style="312" customWidth="1"/>
    <col min="5016" max="5016" width="5.5703125" style="312" customWidth="1"/>
    <col min="5017" max="5017" width="6" style="312" customWidth="1"/>
    <col min="5018" max="5018" width="5" style="312" customWidth="1"/>
    <col min="5019" max="5019" width="6.5703125" style="312" customWidth="1"/>
    <col min="5020" max="5020" width="3.7109375" style="312" customWidth="1"/>
    <col min="5021" max="5239" width="9" style="312"/>
    <col min="5240" max="5240" width="4.140625" style="312" customWidth="1"/>
    <col min="5241" max="5241" width="8.42578125" style="312" customWidth="1"/>
    <col min="5242" max="5242" width="22.28515625" style="312" customWidth="1"/>
    <col min="5243" max="5245" width="4" style="312" customWidth="1"/>
    <col min="5246" max="5246" width="4.42578125" style="312" customWidth="1"/>
    <col min="5247" max="5247" width="2.5703125" style="312" customWidth="1"/>
    <col min="5248" max="5248" width="2.7109375" style="312" customWidth="1"/>
    <col min="5249" max="5249" width="3.28515625" style="312" customWidth="1"/>
    <col min="5250" max="5250" width="3.7109375" style="312" customWidth="1"/>
    <col min="5251" max="5252" width="2.42578125" style="312" customWidth="1"/>
    <col min="5253" max="5253" width="3.5703125" style="312" customWidth="1"/>
    <col min="5254" max="5254" width="3.140625" style="312" customWidth="1"/>
    <col min="5255" max="5255" width="2.42578125" style="312" customWidth="1"/>
    <col min="5256" max="5257" width="2.85546875" style="312" customWidth="1"/>
    <col min="5258" max="5258" width="3.28515625" style="312" customWidth="1"/>
    <col min="5259" max="5259" width="2.5703125" style="312" customWidth="1"/>
    <col min="5260" max="5260" width="5" style="312" customWidth="1"/>
    <col min="5261" max="5261" width="3.42578125" style="312" customWidth="1"/>
    <col min="5262" max="5262" width="4.7109375" style="312" customWidth="1"/>
    <col min="5263" max="5263" width="2.5703125" style="312" customWidth="1"/>
    <col min="5264" max="5264" width="5.28515625" style="312" customWidth="1"/>
    <col min="5265" max="5265" width="3.5703125" style="312" customWidth="1"/>
    <col min="5266" max="5266" width="5" style="312" customWidth="1"/>
    <col min="5267" max="5267" width="7" style="312" customWidth="1"/>
    <col min="5268" max="5268" width="6.7109375" style="312" customWidth="1"/>
    <col min="5269" max="5270" width="3.28515625" style="312" customWidth="1"/>
    <col min="5271" max="5271" width="3.42578125" style="312" customWidth="1"/>
    <col min="5272" max="5272" width="5.5703125" style="312" customWidth="1"/>
    <col min="5273" max="5273" width="6" style="312" customWidth="1"/>
    <col min="5274" max="5274" width="5" style="312" customWidth="1"/>
    <col min="5275" max="5275" width="6.5703125" style="312" customWidth="1"/>
    <col min="5276" max="5276" width="3.7109375" style="312" customWidth="1"/>
    <col min="5277" max="5495" width="9" style="312"/>
    <col min="5496" max="5496" width="4.140625" style="312" customWidth="1"/>
    <col min="5497" max="5497" width="8.42578125" style="312" customWidth="1"/>
    <col min="5498" max="5498" width="22.28515625" style="312" customWidth="1"/>
    <col min="5499" max="5501" width="4" style="312" customWidth="1"/>
    <col min="5502" max="5502" width="4.42578125" style="312" customWidth="1"/>
    <col min="5503" max="5503" width="2.5703125" style="312" customWidth="1"/>
    <col min="5504" max="5504" width="2.7109375" style="312" customWidth="1"/>
    <col min="5505" max="5505" width="3.28515625" style="312" customWidth="1"/>
    <col min="5506" max="5506" width="3.7109375" style="312" customWidth="1"/>
    <col min="5507" max="5508" width="2.42578125" style="312" customWidth="1"/>
    <col min="5509" max="5509" width="3.5703125" style="312" customWidth="1"/>
    <col min="5510" max="5510" width="3.140625" style="312" customWidth="1"/>
    <col min="5511" max="5511" width="2.42578125" style="312" customWidth="1"/>
    <col min="5512" max="5513" width="2.85546875" style="312" customWidth="1"/>
    <col min="5514" max="5514" width="3.28515625" style="312" customWidth="1"/>
    <col min="5515" max="5515" width="2.5703125" style="312" customWidth="1"/>
    <col min="5516" max="5516" width="5" style="312" customWidth="1"/>
    <col min="5517" max="5517" width="3.42578125" style="312" customWidth="1"/>
    <col min="5518" max="5518" width="4.7109375" style="312" customWidth="1"/>
    <col min="5519" max="5519" width="2.5703125" style="312" customWidth="1"/>
    <col min="5520" max="5520" width="5.28515625" style="312" customWidth="1"/>
    <col min="5521" max="5521" width="3.5703125" style="312" customWidth="1"/>
    <col min="5522" max="5522" width="5" style="312" customWidth="1"/>
    <col min="5523" max="5523" width="7" style="312" customWidth="1"/>
    <col min="5524" max="5524" width="6.7109375" style="312" customWidth="1"/>
    <col min="5525" max="5526" width="3.28515625" style="312" customWidth="1"/>
    <col min="5527" max="5527" width="3.42578125" style="312" customWidth="1"/>
    <col min="5528" max="5528" width="5.5703125" style="312" customWidth="1"/>
    <col min="5529" max="5529" width="6" style="312" customWidth="1"/>
    <col min="5530" max="5530" width="5" style="312" customWidth="1"/>
    <col min="5531" max="5531" width="6.5703125" style="312" customWidth="1"/>
    <col min="5532" max="5532" width="3.7109375" style="312" customWidth="1"/>
    <col min="5533" max="5751" width="9" style="312"/>
    <col min="5752" max="5752" width="4.140625" style="312" customWidth="1"/>
    <col min="5753" max="5753" width="8.42578125" style="312" customWidth="1"/>
    <col min="5754" max="5754" width="22.28515625" style="312" customWidth="1"/>
    <col min="5755" max="5757" width="4" style="312" customWidth="1"/>
    <col min="5758" max="5758" width="4.42578125" style="312" customWidth="1"/>
    <col min="5759" max="5759" width="2.5703125" style="312" customWidth="1"/>
    <col min="5760" max="5760" width="2.7109375" style="312" customWidth="1"/>
    <col min="5761" max="5761" width="3.28515625" style="312" customWidth="1"/>
    <col min="5762" max="5762" width="3.7109375" style="312" customWidth="1"/>
    <col min="5763" max="5764" width="2.42578125" style="312" customWidth="1"/>
    <col min="5765" max="5765" width="3.5703125" style="312" customWidth="1"/>
    <col min="5766" max="5766" width="3.140625" style="312" customWidth="1"/>
    <col min="5767" max="5767" width="2.42578125" style="312" customWidth="1"/>
    <col min="5768" max="5769" width="2.85546875" style="312" customWidth="1"/>
    <col min="5770" max="5770" width="3.28515625" style="312" customWidth="1"/>
    <col min="5771" max="5771" width="2.5703125" style="312" customWidth="1"/>
    <col min="5772" max="5772" width="5" style="312" customWidth="1"/>
    <col min="5773" max="5773" width="3.42578125" style="312" customWidth="1"/>
    <col min="5774" max="5774" width="4.7109375" style="312" customWidth="1"/>
    <col min="5775" max="5775" width="2.5703125" style="312" customWidth="1"/>
    <col min="5776" max="5776" width="5.28515625" style="312" customWidth="1"/>
    <col min="5777" max="5777" width="3.5703125" style="312" customWidth="1"/>
    <col min="5778" max="5778" width="5" style="312" customWidth="1"/>
    <col min="5779" max="5779" width="7" style="312" customWidth="1"/>
    <col min="5780" max="5780" width="6.7109375" style="312" customWidth="1"/>
    <col min="5781" max="5782" width="3.28515625" style="312" customWidth="1"/>
    <col min="5783" max="5783" width="3.42578125" style="312" customWidth="1"/>
    <col min="5784" max="5784" width="5.5703125" style="312" customWidth="1"/>
    <col min="5785" max="5785" width="6" style="312" customWidth="1"/>
    <col min="5786" max="5786" width="5" style="312" customWidth="1"/>
    <col min="5787" max="5787" width="6.5703125" style="312" customWidth="1"/>
    <col min="5788" max="5788" width="3.7109375" style="312" customWidth="1"/>
    <col min="5789" max="6007" width="9" style="312"/>
    <col min="6008" max="6008" width="4.140625" style="312" customWidth="1"/>
    <col min="6009" max="6009" width="8.42578125" style="312" customWidth="1"/>
    <col min="6010" max="6010" width="22.28515625" style="312" customWidth="1"/>
    <col min="6011" max="6013" width="4" style="312" customWidth="1"/>
    <col min="6014" max="6014" width="4.42578125" style="312" customWidth="1"/>
    <col min="6015" max="6015" width="2.5703125" style="312" customWidth="1"/>
    <col min="6016" max="6016" width="2.7109375" style="312" customWidth="1"/>
    <col min="6017" max="6017" width="3.28515625" style="312" customWidth="1"/>
    <col min="6018" max="6018" width="3.7109375" style="312" customWidth="1"/>
    <col min="6019" max="6020" width="2.42578125" style="312" customWidth="1"/>
    <col min="6021" max="6021" width="3.5703125" style="312" customWidth="1"/>
    <col min="6022" max="6022" width="3.140625" style="312" customWidth="1"/>
    <col min="6023" max="6023" width="2.42578125" style="312" customWidth="1"/>
    <col min="6024" max="6025" width="2.85546875" style="312" customWidth="1"/>
    <col min="6026" max="6026" width="3.28515625" style="312" customWidth="1"/>
    <col min="6027" max="6027" width="2.5703125" style="312" customWidth="1"/>
    <col min="6028" max="6028" width="5" style="312" customWidth="1"/>
    <col min="6029" max="6029" width="3.42578125" style="312" customWidth="1"/>
    <col min="6030" max="6030" width="4.7109375" style="312" customWidth="1"/>
    <col min="6031" max="6031" width="2.5703125" style="312" customWidth="1"/>
    <col min="6032" max="6032" width="5.28515625" style="312" customWidth="1"/>
    <col min="6033" max="6033" width="3.5703125" style="312" customWidth="1"/>
    <col min="6034" max="6034" width="5" style="312" customWidth="1"/>
    <col min="6035" max="6035" width="7" style="312" customWidth="1"/>
    <col min="6036" max="6036" width="6.7109375" style="312" customWidth="1"/>
    <col min="6037" max="6038" width="3.28515625" style="312" customWidth="1"/>
    <col min="6039" max="6039" width="3.42578125" style="312" customWidth="1"/>
    <col min="6040" max="6040" width="5.5703125" style="312" customWidth="1"/>
    <col min="6041" max="6041" width="6" style="312" customWidth="1"/>
    <col min="6042" max="6042" width="5" style="312" customWidth="1"/>
    <col min="6043" max="6043" width="6.5703125" style="312" customWidth="1"/>
    <col min="6044" max="6044" width="3.7109375" style="312" customWidth="1"/>
    <col min="6045" max="6263" width="9" style="312"/>
    <col min="6264" max="6264" width="4.140625" style="312" customWidth="1"/>
    <col min="6265" max="6265" width="8.42578125" style="312" customWidth="1"/>
    <col min="6266" max="6266" width="22.28515625" style="312" customWidth="1"/>
    <col min="6267" max="6269" width="4" style="312" customWidth="1"/>
    <col min="6270" max="6270" width="4.42578125" style="312" customWidth="1"/>
    <col min="6271" max="6271" width="2.5703125" style="312" customWidth="1"/>
    <col min="6272" max="6272" width="2.7109375" style="312" customWidth="1"/>
    <col min="6273" max="6273" width="3.28515625" style="312" customWidth="1"/>
    <col min="6274" max="6274" width="3.7109375" style="312" customWidth="1"/>
    <col min="6275" max="6276" width="2.42578125" style="312" customWidth="1"/>
    <col min="6277" max="6277" width="3.5703125" style="312" customWidth="1"/>
    <col min="6278" max="6278" width="3.140625" style="312" customWidth="1"/>
    <col min="6279" max="6279" width="2.42578125" style="312" customWidth="1"/>
    <col min="6280" max="6281" width="2.85546875" style="312" customWidth="1"/>
    <col min="6282" max="6282" width="3.28515625" style="312" customWidth="1"/>
    <col min="6283" max="6283" width="2.5703125" style="312" customWidth="1"/>
    <col min="6284" max="6284" width="5" style="312" customWidth="1"/>
    <col min="6285" max="6285" width="3.42578125" style="312" customWidth="1"/>
    <col min="6286" max="6286" width="4.7109375" style="312" customWidth="1"/>
    <col min="6287" max="6287" width="2.5703125" style="312" customWidth="1"/>
    <col min="6288" max="6288" width="5.28515625" style="312" customWidth="1"/>
    <col min="6289" max="6289" width="3.5703125" style="312" customWidth="1"/>
    <col min="6290" max="6290" width="5" style="312" customWidth="1"/>
    <col min="6291" max="6291" width="7" style="312" customWidth="1"/>
    <col min="6292" max="6292" width="6.7109375" style="312" customWidth="1"/>
    <col min="6293" max="6294" width="3.28515625" style="312" customWidth="1"/>
    <col min="6295" max="6295" width="3.42578125" style="312" customWidth="1"/>
    <col min="6296" max="6296" width="5.5703125" style="312" customWidth="1"/>
    <col min="6297" max="6297" width="6" style="312" customWidth="1"/>
    <col min="6298" max="6298" width="5" style="312" customWidth="1"/>
    <col min="6299" max="6299" width="6.5703125" style="312" customWidth="1"/>
    <col min="6300" max="6300" width="3.7109375" style="312" customWidth="1"/>
    <col min="6301" max="6519" width="9" style="312"/>
    <col min="6520" max="6520" width="4.140625" style="312" customWidth="1"/>
    <col min="6521" max="6521" width="8.42578125" style="312" customWidth="1"/>
    <col min="6522" max="6522" width="22.28515625" style="312" customWidth="1"/>
    <col min="6523" max="6525" width="4" style="312" customWidth="1"/>
    <col min="6526" max="6526" width="4.42578125" style="312" customWidth="1"/>
    <col min="6527" max="6527" width="2.5703125" style="312" customWidth="1"/>
    <col min="6528" max="6528" width="2.7109375" style="312" customWidth="1"/>
    <col min="6529" max="6529" width="3.28515625" style="312" customWidth="1"/>
    <col min="6530" max="6530" width="3.7109375" style="312" customWidth="1"/>
    <col min="6531" max="6532" width="2.42578125" style="312" customWidth="1"/>
    <col min="6533" max="6533" width="3.5703125" style="312" customWidth="1"/>
    <col min="6534" max="6534" width="3.140625" style="312" customWidth="1"/>
    <col min="6535" max="6535" width="2.42578125" style="312" customWidth="1"/>
    <col min="6536" max="6537" width="2.85546875" style="312" customWidth="1"/>
    <col min="6538" max="6538" width="3.28515625" style="312" customWidth="1"/>
    <col min="6539" max="6539" width="2.5703125" style="312" customWidth="1"/>
    <col min="6540" max="6540" width="5" style="312" customWidth="1"/>
    <col min="6541" max="6541" width="3.42578125" style="312" customWidth="1"/>
    <col min="6542" max="6542" width="4.7109375" style="312" customWidth="1"/>
    <col min="6543" max="6543" width="2.5703125" style="312" customWidth="1"/>
    <col min="6544" max="6544" width="5.28515625" style="312" customWidth="1"/>
    <col min="6545" max="6545" width="3.5703125" style="312" customWidth="1"/>
    <col min="6546" max="6546" width="5" style="312" customWidth="1"/>
    <col min="6547" max="6547" width="7" style="312" customWidth="1"/>
    <col min="6548" max="6548" width="6.7109375" style="312" customWidth="1"/>
    <col min="6549" max="6550" width="3.28515625" style="312" customWidth="1"/>
    <col min="6551" max="6551" width="3.42578125" style="312" customWidth="1"/>
    <col min="6552" max="6552" width="5.5703125" style="312" customWidth="1"/>
    <col min="6553" max="6553" width="6" style="312" customWidth="1"/>
    <col min="6554" max="6554" width="5" style="312" customWidth="1"/>
    <col min="6555" max="6555" width="6.5703125" style="312" customWidth="1"/>
    <col min="6556" max="6556" width="3.7109375" style="312" customWidth="1"/>
    <col min="6557" max="6775" width="9" style="312"/>
    <col min="6776" max="6776" width="4.140625" style="312" customWidth="1"/>
    <col min="6777" max="6777" width="8.42578125" style="312" customWidth="1"/>
    <col min="6778" max="6778" width="22.28515625" style="312" customWidth="1"/>
    <col min="6779" max="6781" width="4" style="312" customWidth="1"/>
    <col min="6782" max="6782" width="4.42578125" style="312" customWidth="1"/>
    <col min="6783" max="6783" width="2.5703125" style="312" customWidth="1"/>
    <col min="6784" max="6784" width="2.7109375" style="312" customWidth="1"/>
    <col min="6785" max="6785" width="3.28515625" style="312" customWidth="1"/>
    <col min="6786" max="6786" width="3.7109375" style="312" customWidth="1"/>
    <col min="6787" max="6788" width="2.42578125" style="312" customWidth="1"/>
    <col min="6789" max="6789" width="3.5703125" style="312" customWidth="1"/>
    <col min="6790" max="6790" width="3.140625" style="312" customWidth="1"/>
    <col min="6791" max="6791" width="2.42578125" style="312" customWidth="1"/>
    <col min="6792" max="6793" width="2.85546875" style="312" customWidth="1"/>
    <col min="6794" max="6794" width="3.28515625" style="312" customWidth="1"/>
    <col min="6795" max="6795" width="2.5703125" style="312" customWidth="1"/>
    <col min="6796" max="6796" width="5" style="312" customWidth="1"/>
    <col min="6797" max="6797" width="3.42578125" style="312" customWidth="1"/>
    <col min="6798" max="6798" width="4.7109375" style="312" customWidth="1"/>
    <col min="6799" max="6799" width="2.5703125" style="312" customWidth="1"/>
    <col min="6800" max="6800" width="5.28515625" style="312" customWidth="1"/>
    <col min="6801" max="6801" width="3.5703125" style="312" customWidth="1"/>
    <col min="6802" max="6802" width="5" style="312" customWidth="1"/>
    <col min="6803" max="6803" width="7" style="312" customWidth="1"/>
    <col min="6804" max="6804" width="6.7109375" style="312" customWidth="1"/>
    <col min="6805" max="6806" width="3.28515625" style="312" customWidth="1"/>
    <col min="6807" max="6807" width="3.42578125" style="312" customWidth="1"/>
    <col min="6808" max="6808" width="5.5703125" style="312" customWidth="1"/>
    <col min="6809" max="6809" width="6" style="312" customWidth="1"/>
    <col min="6810" max="6810" width="5" style="312" customWidth="1"/>
    <col min="6811" max="6811" width="6.5703125" style="312" customWidth="1"/>
    <col min="6812" max="6812" width="3.7109375" style="312" customWidth="1"/>
    <col min="6813" max="7031" width="9" style="312"/>
    <col min="7032" max="7032" width="4.140625" style="312" customWidth="1"/>
    <col min="7033" max="7033" width="8.42578125" style="312" customWidth="1"/>
    <col min="7034" max="7034" width="22.28515625" style="312" customWidth="1"/>
    <col min="7035" max="7037" width="4" style="312" customWidth="1"/>
    <col min="7038" max="7038" width="4.42578125" style="312" customWidth="1"/>
    <col min="7039" max="7039" width="2.5703125" style="312" customWidth="1"/>
    <col min="7040" max="7040" width="2.7109375" style="312" customWidth="1"/>
    <col min="7041" max="7041" width="3.28515625" style="312" customWidth="1"/>
    <col min="7042" max="7042" width="3.7109375" style="312" customWidth="1"/>
    <col min="7043" max="7044" width="2.42578125" style="312" customWidth="1"/>
    <col min="7045" max="7045" width="3.5703125" style="312" customWidth="1"/>
    <col min="7046" max="7046" width="3.140625" style="312" customWidth="1"/>
    <col min="7047" max="7047" width="2.42578125" style="312" customWidth="1"/>
    <col min="7048" max="7049" width="2.85546875" style="312" customWidth="1"/>
    <col min="7050" max="7050" width="3.28515625" style="312" customWidth="1"/>
    <col min="7051" max="7051" width="2.5703125" style="312" customWidth="1"/>
    <col min="7052" max="7052" width="5" style="312" customWidth="1"/>
    <col min="7053" max="7053" width="3.42578125" style="312" customWidth="1"/>
    <col min="7054" max="7054" width="4.7109375" style="312" customWidth="1"/>
    <col min="7055" max="7055" width="2.5703125" style="312" customWidth="1"/>
    <col min="7056" max="7056" width="5.28515625" style="312" customWidth="1"/>
    <col min="7057" max="7057" width="3.5703125" style="312" customWidth="1"/>
    <col min="7058" max="7058" width="5" style="312" customWidth="1"/>
    <col min="7059" max="7059" width="7" style="312" customWidth="1"/>
    <col min="7060" max="7060" width="6.7109375" style="312" customWidth="1"/>
    <col min="7061" max="7062" width="3.28515625" style="312" customWidth="1"/>
    <col min="7063" max="7063" width="3.42578125" style="312" customWidth="1"/>
    <col min="7064" max="7064" width="5.5703125" style="312" customWidth="1"/>
    <col min="7065" max="7065" width="6" style="312" customWidth="1"/>
    <col min="7066" max="7066" width="5" style="312" customWidth="1"/>
    <col min="7067" max="7067" width="6.5703125" style="312" customWidth="1"/>
    <col min="7068" max="7068" width="3.7109375" style="312" customWidth="1"/>
    <col min="7069" max="7287" width="9" style="312"/>
    <col min="7288" max="7288" width="4.140625" style="312" customWidth="1"/>
    <col min="7289" max="7289" width="8.42578125" style="312" customWidth="1"/>
    <col min="7290" max="7290" width="22.28515625" style="312" customWidth="1"/>
    <col min="7291" max="7293" width="4" style="312" customWidth="1"/>
    <col min="7294" max="7294" width="4.42578125" style="312" customWidth="1"/>
    <col min="7295" max="7295" width="2.5703125" style="312" customWidth="1"/>
    <col min="7296" max="7296" width="2.7109375" style="312" customWidth="1"/>
    <col min="7297" max="7297" width="3.28515625" style="312" customWidth="1"/>
    <col min="7298" max="7298" width="3.7109375" style="312" customWidth="1"/>
    <col min="7299" max="7300" width="2.42578125" style="312" customWidth="1"/>
    <col min="7301" max="7301" width="3.5703125" style="312" customWidth="1"/>
    <col min="7302" max="7302" width="3.140625" style="312" customWidth="1"/>
    <col min="7303" max="7303" width="2.42578125" style="312" customWidth="1"/>
    <col min="7304" max="7305" width="2.85546875" style="312" customWidth="1"/>
    <col min="7306" max="7306" width="3.28515625" style="312" customWidth="1"/>
    <col min="7307" max="7307" width="2.5703125" style="312" customWidth="1"/>
    <col min="7308" max="7308" width="5" style="312" customWidth="1"/>
    <col min="7309" max="7309" width="3.42578125" style="312" customWidth="1"/>
    <col min="7310" max="7310" width="4.7109375" style="312" customWidth="1"/>
    <col min="7311" max="7311" width="2.5703125" style="312" customWidth="1"/>
    <col min="7312" max="7312" width="5.28515625" style="312" customWidth="1"/>
    <col min="7313" max="7313" width="3.5703125" style="312" customWidth="1"/>
    <col min="7314" max="7314" width="5" style="312" customWidth="1"/>
    <col min="7315" max="7315" width="7" style="312" customWidth="1"/>
    <col min="7316" max="7316" width="6.7109375" style="312" customWidth="1"/>
    <col min="7317" max="7318" width="3.28515625" style="312" customWidth="1"/>
    <col min="7319" max="7319" width="3.42578125" style="312" customWidth="1"/>
    <col min="7320" max="7320" width="5.5703125" style="312" customWidth="1"/>
    <col min="7321" max="7321" width="6" style="312" customWidth="1"/>
    <col min="7322" max="7322" width="5" style="312" customWidth="1"/>
    <col min="7323" max="7323" width="6.5703125" style="312" customWidth="1"/>
    <col min="7324" max="7324" width="3.7109375" style="312" customWidth="1"/>
    <col min="7325" max="7543" width="9" style="312"/>
    <col min="7544" max="7544" width="4.140625" style="312" customWidth="1"/>
    <col min="7545" max="7545" width="8.42578125" style="312" customWidth="1"/>
    <col min="7546" max="7546" width="22.28515625" style="312" customWidth="1"/>
    <col min="7547" max="7549" width="4" style="312" customWidth="1"/>
    <col min="7550" max="7550" width="4.42578125" style="312" customWidth="1"/>
    <col min="7551" max="7551" width="2.5703125" style="312" customWidth="1"/>
    <col min="7552" max="7552" width="2.7109375" style="312" customWidth="1"/>
    <col min="7553" max="7553" width="3.28515625" style="312" customWidth="1"/>
    <col min="7554" max="7554" width="3.7109375" style="312" customWidth="1"/>
    <col min="7555" max="7556" width="2.42578125" style="312" customWidth="1"/>
    <col min="7557" max="7557" width="3.5703125" style="312" customWidth="1"/>
    <col min="7558" max="7558" width="3.140625" style="312" customWidth="1"/>
    <col min="7559" max="7559" width="2.42578125" style="312" customWidth="1"/>
    <col min="7560" max="7561" width="2.85546875" style="312" customWidth="1"/>
    <col min="7562" max="7562" width="3.28515625" style="312" customWidth="1"/>
    <col min="7563" max="7563" width="2.5703125" style="312" customWidth="1"/>
    <col min="7564" max="7564" width="5" style="312" customWidth="1"/>
    <col min="7565" max="7565" width="3.42578125" style="312" customWidth="1"/>
    <col min="7566" max="7566" width="4.7109375" style="312" customWidth="1"/>
    <col min="7567" max="7567" width="2.5703125" style="312" customWidth="1"/>
    <col min="7568" max="7568" width="5.28515625" style="312" customWidth="1"/>
    <col min="7569" max="7569" width="3.5703125" style="312" customWidth="1"/>
    <col min="7570" max="7570" width="5" style="312" customWidth="1"/>
    <col min="7571" max="7571" width="7" style="312" customWidth="1"/>
    <col min="7572" max="7572" width="6.7109375" style="312" customWidth="1"/>
    <col min="7573" max="7574" width="3.28515625" style="312" customWidth="1"/>
    <col min="7575" max="7575" width="3.42578125" style="312" customWidth="1"/>
    <col min="7576" max="7576" width="5.5703125" style="312" customWidth="1"/>
    <col min="7577" max="7577" width="6" style="312" customWidth="1"/>
    <col min="7578" max="7578" width="5" style="312" customWidth="1"/>
    <col min="7579" max="7579" width="6.5703125" style="312" customWidth="1"/>
    <col min="7580" max="7580" width="3.7109375" style="312" customWidth="1"/>
    <col min="7581" max="7799" width="9" style="312"/>
    <col min="7800" max="7800" width="4.140625" style="312" customWidth="1"/>
    <col min="7801" max="7801" width="8.42578125" style="312" customWidth="1"/>
    <col min="7802" max="7802" width="22.28515625" style="312" customWidth="1"/>
    <col min="7803" max="7805" width="4" style="312" customWidth="1"/>
    <col min="7806" max="7806" width="4.42578125" style="312" customWidth="1"/>
    <col min="7807" max="7807" width="2.5703125" style="312" customWidth="1"/>
    <col min="7808" max="7808" width="2.7109375" style="312" customWidth="1"/>
    <col min="7809" max="7809" width="3.28515625" style="312" customWidth="1"/>
    <col min="7810" max="7810" width="3.7109375" style="312" customWidth="1"/>
    <col min="7811" max="7812" width="2.42578125" style="312" customWidth="1"/>
    <col min="7813" max="7813" width="3.5703125" style="312" customWidth="1"/>
    <col min="7814" max="7814" width="3.140625" style="312" customWidth="1"/>
    <col min="7815" max="7815" width="2.42578125" style="312" customWidth="1"/>
    <col min="7816" max="7817" width="2.85546875" style="312" customWidth="1"/>
    <col min="7818" max="7818" width="3.28515625" style="312" customWidth="1"/>
    <col min="7819" max="7819" width="2.5703125" style="312" customWidth="1"/>
    <col min="7820" max="7820" width="5" style="312" customWidth="1"/>
    <col min="7821" max="7821" width="3.42578125" style="312" customWidth="1"/>
    <col min="7822" max="7822" width="4.7109375" style="312" customWidth="1"/>
    <col min="7823" max="7823" width="2.5703125" style="312" customWidth="1"/>
    <col min="7824" max="7824" width="5.28515625" style="312" customWidth="1"/>
    <col min="7825" max="7825" width="3.5703125" style="312" customWidth="1"/>
    <col min="7826" max="7826" width="5" style="312" customWidth="1"/>
    <col min="7827" max="7827" width="7" style="312" customWidth="1"/>
    <col min="7828" max="7828" width="6.7109375" style="312" customWidth="1"/>
    <col min="7829" max="7830" width="3.28515625" style="312" customWidth="1"/>
    <col min="7831" max="7831" width="3.42578125" style="312" customWidth="1"/>
    <col min="7832" max="7832" width="5.5703125" style="312" customWidth="1"/>
    <col min="7833" max="7833" width="6" style="312" customWidth="1"/>
    <col min="7834" max="7834" width="5" style="312" customWidth="1"/>
    <col min="7835" max="7835" width="6.5703125" style="312" customWidth="1"/>
    <col min="7836" max="7836" width="3.7109375" style="312" customWidth="1"/>
    <col min="7837" max="8055" width="9" style="312"/>
    <col min="8056" max="8056" width="4.140625" style="312" customWidth="1"/>
    <col min="8057" max="8057" width="8.42578125" style="312" customWidth="1"/>
    <col min="8058" max="8058" width="22.28515625" style="312" customWidth="1"/>
    <col min="8059" max="8061" width="4" style="312" customWidth="1"/>
    <col min="8062" max="8062" width="4.42578125" style="312" customWidth="1"/>
    <col min="8063" max="8063" width="2.5703125" style="312" customWidth="1"/>
    <col min="8064" max="8064" width="2.7109375" style="312" customWidth="1"/>
    <col min="8065" max="8065" width="3.28515625" style="312" customWidth="1"/>
    <col min="8066" max="8066" width="3.7109375" style="312" customWidth="1"/>
    <col min="8067" max="8068" width="2.42578125" style="312" customWidth="1"/>
    <col min="8069" max="8069" width="3.5703125" style="312" customWidth="1"/>
    <col min="8070" max="8070" width="3.140625" style="312" customWidth="1"/>
    <col min="8071" max="8071" width="2.42578125" style="312" customWidth="1"/>
    <col min="8072" max="8073" width="2.85546875" style="312" customWidth="1"/>
    <col min="8074" max="8074" width="3.28515625" style="312" customWidth="1"/>
    <col min="8075" max="8075" width="2.5703125" style="312" customWidth="1"/>
    <col min="8076" max="8076" width="5" style="312" customWidth="1"/>
    <col min="8077" max="8077" width="3.42578125" style="312" customWidth="1"/>
    <col min="8078" max="8078" width="4.7109375" style="312" customWidth="1"/>
    <col min="8079" max="8079" width="2.5703125" style="312" customWidth="1"/>
    <col min="8080" max="8080" width="5.28515625" style="312" customWidth="1"/>
    <col min="8081" max="8081" width="3.5703125" style="312" customWidth="1"/>
    <col min="8082" max="8082" width="5" style="312" customWidth="1"/>
    <col min="8083" max="8083" width="7" style="312" customWidth="1"/>
    <col min="8084" max="8084" width="6.7109375" style="312" customWidth="1"/>
    <col min="8085" max="8086" width="3.28515625" style="312" customWidth="1"/>
    <col min="8087" max="8087" width="3.42578125" style="312" customWidth="1"/>
    <col min="8088" max="8088" width="5.5703125" style="312" customWidth="1"/>
    <col min="8089" max="8089" width="6" style="312" customWidth="1"/>
    <col min="8090" max="8090" width="5" style="312" customWidth="1"/>
    <col min="8091" max="8091" width="6.5703125" style="312" customWidth="1"/>
    <col min="8092" max="8092" width="3.7109375" style="312" customWidth="1"/>
    <col min="8093" max="8311" width="9" style="312"/>
    <col min="8312" max="8312" width="4.140625" style="312" customWidth="1"/>
    <col min="8313" max="8313" width="8.42578125" style="312" customWidth="1"/>
    <col min="8314" max="8314" width="22.28515625" style="312" customWidth="1"/>
    <col min="8315" max="8317" width="4" style="312" customWidth="1"/>
    <col min="8318" max="8318" width="4.42578125" style="312" customWidth="1"/>
    <col min="8319" max="8319" width="2.5703125" style="312" customWidth="1"/>
    <col min="8320" max="8320" width="2.7109375" style="312" customWidth="1"/>
    <col min="8321" max="8321" width="3.28515625" style="312" customWidth="1"/>
    <col min="8322" max="8322" width="3.7109375" style="312" customWidth="1"/>
    <col min="8323" max="8324" width="2.42578125" style="312" customWidth="1"/>
    <col min="8325" max="8325" width="3.5703125" style="312" customWidth="1"/>
    <col min="8326" max="8326" width="3.140625" style="312" customWidth="1"/>
    <col min="8327" max="8327" width="2.42578125" style="312" customWidth="1"/>
    <col min="8328" max="8329" width="2.85546875" style="312" customWidth="1"/>
    <col min="8330" max="8330" width="3.28515625" style="312" customWidth="1"/>
    <col min="8331" max="8331" width="2.5703125" style="312" customWidth="1"/>
    <col min="8332" max="8332" width="5" style="312" customWidth="1"/>
    <col min="8333" max="8333" width="3.42578125" style="312" customWidth="1"/>
    <col min="8334" max="8334" width="4.7109375" style="312" customWidth="1"/>
    <col min="8335" max="8335" width="2.5703125" style="312" customWidth="1"/>
    <col min="8336" max="8336" width="5.28515625" style="312" customWidth="1"/>
    <col min="8337" max="8337" width="3.5703125" style="312" customWidth="1"/>
    <col min="8338" max="8338" width="5" style="312" customWidth="1"/>
    <col min="8339" max="8339" width="7" style="312" customWidth="1"/>
    <col min="8340" max="8340" width="6.7109375" style="312" customWidth="1"/>
    <col min="8341" max="8342" width="3.28515625" style="312" customWidth="1"/>
    <col min="8343" max="8343" width="3.42578125" style="312" customWidth="1"/>
    <col min="8344" max="8344" width="5.5703125" style="312" customWidth="1"/>
    <col min="8345" max="8345" width="6" style="312" customWidth="1"/>
    <col min="8346" max="8346" width="5" style="312" customWidth="1"/>
    <col min="8347" max="8347" width="6.5703125" style="312" customWidth="1"/>
    <col min="8348" max="8348" width="3.7109375" style="312" customWidth="1"/>
    <col min="8349" max="8567" width="9" style="312"/>
    <col min="8568" max="8568" width="4.140625" style="312" customWidth="1"/>
    <col min="8569" max="8569" width="8.42578125" style="312" customWidth="1"/>
    <col min="8570" max="8570" width="22.28515625" style="312" customWidth="1"/>
    <col min="8571" max="8573" width="4" style="312" customWidth="1"/>
    <col min="8574" max="8574" width="4.42578125" style="312" customWidth="1"/>
    <col min="8575" max="8575" width="2.5703125" style="312" customWidth="1"/>
    <col min="8576" max="8576" width="2.7109375" style="312" customWidth="1"/>
    <col min="8577" max="8577" width="3.28515625" style="312" customWidth="1"/>
    <col min="8578" max="8578" width="3.7109375" style="312" customWidth="1"/>
    <col min="8579" max="8580" width="2.42578125" style="312" customWidth="1"/>
    <col min="8581" max="8581" width="3.5703125" style="312" customWidth="1"/>
    <col min="8582" max="8582" width="3.140625" style="312" customWidth="1"/>
    <col min="8583" max="8583" width="2.42578125" style="312" customWidth="1"/>
    <col min="8584" max="8585" width="2.85546875" style="312" customWidth="1"/>
    <col min="8586" max="8586" width="3.28515625" style="312" customWidth="1"/>
    <col min="8587" max="8587" width="2.5703125" style="312" customWidth="1"/>
    <col min="8588" max="8588" width="5" style="312" customWidth="1"/>
    <col min="8589" max="8589" width="3.42578125" style="312" customWidth="1"/>
    <col min="8590" max="8590" width="4.7109375" style="312" customWidth="1"/>
    <col min="8591" max="8591" width="2.5703125" style="312" customWidth="1"/>
    <col min="8592" max="8592" width="5.28515625" style="312" customWidth="1"/>
    <col min="8593" max="8593" width="3.5703125" style="312" customWidth="1"/>
    <col min="8594" max="8594" width="5" style="312" customWidth="1"/>
    <col min="8595" max="8595" width="7" style="312" customWidth="1"/>
    <col min="8596" max="8596" width="6.7109375" style="312" customWidth="1"/>
    <col min="8597" max="8598" width="3.28515625" style="312" customWidth="1"/>
    <col min="8599" max="8599" width="3.42578125" style="312" customWidth="1"/>
    <col min="8600" max="8600" width="5.5703125" style="312" customWidth="1"/>
    <col min="8601" max="8601" width="6" style="312" customWidth="1"/>
    <col min="8602" max="8602" width="5" style="312" customWidth="1"/>
    <col min="8603" max="8603" width="6.5703125" style="312" customWidth="1"/>
    <col min="8604" max="8604" width="3.7109375" style="312" customWidth="1"/>
    <col min="8605" max="8823" width="9" style="312"/>
    <col min="8824" max="8824" width="4.140625" style="312" customWidth="1"/>
    <col min="8825" max="8825" width="8.42578125" style="312" customWidth="1"/>
    <col min="8826" max="8826" width="22.28515625" style="312" customWidth="1"/>
    <col min="8827" max="8829" width="4" style="312" customWidth="1"/>
    <col min="8830" max="8830" width="4.42578125" style="312" customWidth="1"/>
    <col min="8831" max="8831" width="2.5703125" style="312" customWidth="1"/>
    <col min="8832" max="8832" width="2.7109375" style="312" customWidth="1"/>
    <col min="8833" max="8833" width="3.28515625" style="312" customWidth="1"/>
    <col min="8834" max="8834" width="3.7109375" style="312" customWidth="1"/>
    <col min="8835" max="8836" width="2.42578125" style="312" customWidth="1"/>
    <col min="8837" max="8837" width="3.5703125" style="312" customWidth="1"/>
    <col min="8838" max="8838" width="3.140625" style="312" customWidth="1"/>
    <col min="8839" max="8839" width="2.42578125" style="312" customWidth="1"/>
    <col min="8840" max="8841" width="2.85546875" style="312" customWidth="1"/>
    <col min="8842" max="8842" width="3.28515625" style="312" customWidth="1"/>
    <col min="8843" max="8843" width="2.5703125" style="312" customWidth="1"/>
    <col min="8844" max="8844" width="5" style="312" customWidth="1"/>
    <col min="8845" max="8845" width="3.42578125" style="312" customWidth="1"/>
    <col min="8846" max="8846" width="4.7109375" style="312" customWidth="1"/>
    <col min="8847" max="8847" width="2.5703125" style="312" customWidth="1"/>
    <col min="8848" max="8848" width="5.28515625" style="312" customWidth="1"/>
    <col min="8849" max="8849" width="3.5703125" style="312" customWidth="1"/>
    <col min="8850" max="8850" width="5" style="312" customWidth="1"/>
    <col min="8851" max="8851" width="7" style="312" customWidth="1"/>
    <col min="8852" max="8852" width="6.7109375" style="312" customWidth="1"/>
    <col min="8853" max="8854" width="3.28515625" style="312" customWidth="1"/>
    <col min="8855" max="8855" width="3.42578125" style="312" customWidth="1"/>
    <col min="8856" max="8856" width="5.5703125" style="312" customWidth="1"/>
    <col min="8857" max="8857" width="6" style="312" customWidth="1"/>
    <col min="8858" max="8858" width="5" style="312" customWidth="1"/>
    <col min="8859" max="8859" width="6.5703125" style="312" customWidth="1"/>
    <col min="8860" max="8860" width="3.7109375" style="312" customWidth="1"/>
    <col min="8861" max="9079" width="9" style="312"/>
    <col min="9080" max="9080" width="4.140625" style="312" customWidth="1"/>
    <col min="9081" max="9081" width="8.42578125" style="312" customWidth="1"/>
    <col min="9082" max="9082" width="22.28515625" style="312" customWidth="1"/>
    <col min="9083" max="9085" width="4" style="312" customWidth="1"/>
    <col min="9086" max="9086" width="4.42578125" style="312" customWidth="1"/>
    <col min="9087" max="9087" width="2.5703125" style="312" customWidth="1"/>
    <col min="9088" max="9088" width="2.7109375" style="312" customWidth="1"/>
    <col min="9089" max="9089" width="3.28515625" style="312" customWidth="1"/>
    <col min="9090" max="9090" width="3.7109375" style="312" customWidth="1"/>
    <col min="9091" max="9092" width="2.42578125" style="312" customWidth="1"/>
    <col min="9093" max="9093" width="3.5703125" style="312" customWidth="1"/>
    <col min="9094" max="9094" width="3.140625" style="312" customWidth="1"/>
    <col min="9095" max="9095" width="2.42578125" style="312" customWidth="1"/>
    <col min="9096" max="9097" width="2.85546875" style="312" customWidth="1"/>
    <col min="9098" max="9098" width="3.28515625" style="312" customWidth="1"/>
    <col min="9099" max="9099" width="2.5703125" style="312" customWidth="1"/>
    <col min="9100" max="9100" width="5" style="312" customWidth="1"/>
    <col min="9101" max="9101" width="3.42578125" style="312" customWidth="1"/>
    <col min="9102" max="9102" width="4.7109375" style="312" customWidth="1"/>
    <col min="9103" max="9103" width="2.5703125" style="312" customWidth="1"/>
    <col min="9104" max="9104" width="5.28515625" style="312" customWidth="1"/>
    <col min="9105" max="9105" width="3.5703125" style="312" customWidth="1"/>
    <col min="9106" max="9106" width="5" style="312" customWidth="1"/>
    <col min="9107" max="9107" width="7" style="312" customWidth="1"/>
    <col min="9108" max="9108" width="6.7109375" style="312" customWidth="1"/>
    <col min="9109" max="9110" width="3.28515625" style="312" customWidth="1"/>
    <col min="9111" max="9111" width="3.42578125" style="312" customWidth="1"/>
    <col min="9112" max="9112" width="5.5703125" style="312" customWidth="1"/>
    <col min="9113" max="9113" width="6" style="312" customWidth="1"/>
    <col min="9114" max="9114" width="5" style="312" customWidth="1"/>
    <col min="9115" max="9115" width="6.5703125" style="312" customWidth="1"/>
    <col min="9116" max="9116" width="3.7109375" style="312" customWidth="1"/>
    <col min="9117" max="9335" width="9" style="312"/>
    <col min="9336" max="9336" width="4.140625" style="312" customWidth="1"/>
    <col min="9337" max="9337" width="8.42578125" style="312" customWidth="1"/>
    <col min="9338" max="9338" width="22.28515625" style="312" customWidth="1"/>
    <col min="9339" max="9341" width="4" style="312" customWidth="1"/>
    <col min="9342" max="9342" width="4.42578125" style="312" customWidth="1"/>
    <col min="9343" max="9343" width="2.5703125" style="312" customWidth="1"/>
    <col min="9344" max="9344" width="2.7109375" style="312" customWidth="1"/>
    <col min="9345" max="9345" width="3.28515625" style="312" customWidth="1"/>
    <col min="9346" max="9346" width="3.7109375" style="312" customWidth="1"/>
    <col min="9347" max="9348" width="2.42578125" style="312" customWidth="1"/>
    <col min="9349" max="9349" width="3.5703125" style="312" customWidth="1"/>
    <col min="9350" max="9350" width="3.140625" style="312" customWidth="1"/>
    <col min="9351" max="9351" width="2.42578125" style="312" customWidth="1"/>
    <col min="9352" max="9353" width="2.85546875" style="312" customWidth="1"/>
    <col min="9354" max="9354" width="3.28515625" style="312" customWidth="1"/>
    <col min="9355" max="9355" width="2.5703125" style="312" customWidth="1"/>
    <col min="9356" max="9356" width="5" style="312" customWidth="1"/>
    <col min="9357" max="9357" width="3.42578125" style="312" customWidth="1"/>
    <col min="9358" max="9358" width="4.7109375" style="312" customWidth="1"/>
    <col min="9359" max="9359" width="2.5703125" style="312" customWidth="1"/>
    <col min="9360" max="9360" width="5.28515625" style="312" customWidth="1"/>
    <col min="9361" max="9361" width="3.5703125" style="312" customWidth="1"/>
    <col min="9362" max="9362" width="5" style="312" customWidth="1"/>
    <col min="9363" max="9363" width="7" style="312" customWidth="1"/>
    <col min="9364" max="9364" width="6.7109375" style="312" customWidth="1"/>
    <col min="9365" max="9366" width="3.28515625" style="312" customWidth="1"/>
    <col min="9367" max="9367" width="3.42578125" style="312" customWidth="1"/>
    <col min="9368" max="9368" width="5.5703125" style="312" customWidth="1"/>
    <col min="9369" max="9369" width="6" style="312" customWidth="1"/>
    <col min="9370" max="9370" width="5" style="312" customWidth="1"/>
    <col min="9371" max="9371" width="6.5703125" style="312" customWidth="1"/>
    <col min="9372" max="9372" width="3.7109375" style="312" customWidth="1"/>
    <col min="9373" max="9591" width="9" style="312"/>
    <col min="9592" max="9592" width="4.140625" style="312" customWidth="1"/>
    <col min="9593" max="9593" width="8.42578125" style="312" customWidth="1"/>
    <col min="9594" max="9594" width="22.28515625" style="312" customWidth="1"/>
    <col min="9595" max="9597" width="4" style="312" customWidth="1"/>
    <col min="9598" max="9598" width="4.42578125" style="312" customWidth="1"/>
    <col min="9599" max="9599" width="2.5703125" style="312" customWidth="1"/>
    <col min="9600" max="9600" width="2.7109375" style="312" customWidth="1"/>
    <col min="9601" max="9601" width="3.28515625" style="312" customWidth="1"/>
    <col min="9602" max="9602" width="3.7109375" style="312" customWidth="1"/>
    <col min="9603" max="9604" width="2.42578125" style="312" customWidth="1"/>
    <col min="9605" max="9605" width="3.5703125" style="312" customWidth="1"/>
    <col min="9606" max="9606" width="3.140625" style="312" customWidth="1"/>
    <col min="9607" max="9607" width="2.42578125" style="312" customWidth="1"/>
    <col min="9608" max="9609" width="2.85546875" style="312" customWidth="1"/>
    <col min="9610" max="9610" width="3.28515625" style="312" customWidth="1"/>
    <col min="9611" max="9611" width="2.5703125" style="312" customWidth="1"/>
    <col min="9612" max="9612" width="5" style="312" customWidth="1"/>
    <col min="9613" max="9613" width="3.42578125" style="312" customWidth="1"/>
    <col min="9614" max="9614" width="4.7109375" style="312" customWidth="1"/>
    <col min="9615" max="9615" width="2.5703125" style="312" customWidth="1"/>
    <col min="9616" max="9616" width="5.28515625" style="312" customWidth="1"/>
    <col min="9617" max="9617" width="3.5703125" style="312" customWidth="1"/>
    <col min="9618" max="9618" width="5" style="312" customWidth="1"/>
    <col min="9619" max="9619" width="7" style="312" customWidth="1"/>
    <col min="9620" max="9620" width="6.7109375" style="312" customWidth="1"/>
    <col min="9621" max="9622" width="3.28515625" style="312" customWidth="1"/>
    <col min="9623" max="9623" width="3.42578125" style="312" customWidth="1"/>
    <col min="9624" max="9624" width="5.5703125" style="312" customWidth="1"/>
    <col min="9625" max="9625" width="6" style="312" customWidth="1"/>
    <col min="9626" max="9626" width="5" style="312" customWidth="1"/>
    <col min="9627" max="9627" width="6.5703125" style="312" customWidth="1"/>
    <col min="9628" max="9628" width="3.7109375" style="312" customWidth="1"/>
    <col min="9629" max="9847" width="9" style="312"/>
    <col min="9848" max="9848" width="4.140625" style="312" customWidth="1"/>
    <col min="9849" max="9849" width="8.42578125" style="312" customWidth="1"/>
    <col min="9850" max="9850" width="22.28515625" style="312" customWidth="1"/>
    <col min="9851" max="9853" width="4" style="312" customWidth="1"/>
    <col min="9854" max="9854" width="4.42578125" style="312" customWidth="1"/>
    <col min="9855" max="9855" width="2.5703125" style="312" customWidth="1"/>
    <col min="9856" max="9856" width="2.7109375" style="312" customWidth="1"/>
    <col min="9857" max="9857" width="3.28515625" style="312" customWidth="1"/>
    <col min="9858" max="9858" width="3.7109375" style="312" customWidth="1"/>
    <col min="9859" max="9860" width="2.42578125" style="312" customWidth="1"/>
    <col min="9861" max="9861" width="3.5703125" style="312" customWidth="1"/>
    <col min="9862" max="9862" width="3.140625" style="312" customWidth="1"/>
    <col min="9863" max="9863" width="2.42578125" style="312" customWidth="1"/>
    <col min="9864" max="9865" width="2.85546875" style="312" customWidth="1"/>
    <col min="9866" max="9866" width="3.28515625" style="312" customWidth="1"/>
    <col min="9867" max="9867" width="2.5703125" style="312" customWidth="1"/>
    <col min="9868" max="9868" width="5" style="312" customWidth="1"/>
    <col min="9869" max="9869" width="3.42578125" style="312" customWidth="1"/>
    <col min="9870" max="9870" width="4.7109375" style="312" customWidth="1"/>
    <col min="9871" max="9871" width="2.5703125" style="312" customWidth="1"/>
    <col min="9872" max="9872" width="5.28515625" style="312" customWidth="1"/>
    <col min="9873" max="9873" width="3.5703125" style="312" customWidth="1"/>
    <col min="9874" max="9874" width="5" style="312" customWidth="1"/>
    <col min="9875" max="9875" width="7" style="312" customWidth="1"/>
    <col min="9876" max="9876" width="6.7109375" style="312" customWidth="1"/>
    <col min="9877" max="9878" width="3.28515625" style="312" customWidth="1"/>
    <col min="9879" max="9879" width="3.42578125" style="312" customWidth="1"/>
    <col min="9880" max="9880" width="5.5703125" style="312" customWidth="1"/>
    <col min="9881" max="9881" width="6" style="312" customWidth="1"/>
    <col min="9882" max="9882" width="5" style="312" customWidth="1"/>
    <col min="9883" max="9883" width="6.5703125" style="312" customWidth="1"/>
    <col min="9884" max="9884" width="3.7109375" style="312" customWidth="1"/>
    <col min="9885" max="10103" width="9" style="312"/>
    <col min="10104" max="10104" width="4.140625" style="312" customWidth="1"/>
    <col min="10105" max="10105" width="8.42578125" style="312" customWidth="1"/>
    <col min="10106" max="10106" width="22.28515625" style="312" customWidth="1"/>
    <col min="10107" max="10109" width="4" style="312" customWidth="1"/>
    <col min="10110" max="10110" width="4.42578125" style="312" customWidth="1"/>
    <col min="10111" max="10111" width="2.5703125" style="312" customWidth="1"/>
    <col min="10112" max="10112" width="2.7109375" style="312" customWidth="1"/>
    <col min="10113" max="10113" width="3.28515625" style="312" customWidth="1"/>
    <col min="10114" max="10114" width="3.7109375" style="312" customWidth="1"/>
    <col min="10115" max="10116" width="2.42578125" style="312" customWidth="1"/>
    <col min="10117" max="10117" width="3.5703125" style="312" customWidth="1"/>
    <col min="10118" max="10118" width="3.140625" style="312" customWidth="1"/>
    <col min="10119" max="10119" width="2.42578125" style="312" customWidth="1"/>
    <col min="10120" max="10121" width="2.85546875" style="312" customWidth="1"/>
    <col min="10122" max="10122" width="3.28515625" style="312" customWidth="1"/>
    <col min="10123" max="10123" width="2.5703125" style="312" customWidth="1"/>
    <col min="10124" max="10124" width="5" style="312" customWidth="1"/>
    <col min="10125" max="10125" width="3.42578125" style="312" customWidth="1"/>
    <col min="10126" max="10126" width="4.7109375" style="312" customWidth="1"/>
    <col min="10127" max="10127" width="2.5703125" style="312" customWidth="1"/>
    <col min="10128" max="10128" width="5.28515625" style="312" customWidth="1"/>
    <col min="10129" max="10129" width="3.5703125" style="312" customWidth="1"/>
    <col min="10130" max="10130" width="5" style="312" customWidth="1"/>
    <col min="10131" max="10131" width="7" style="312" customWidth="1"/>
    <col min="10132" max="10132" width="6.7109375" style="312" customWidth="1"/>
    <col min="10133" max="10134" width="3.28515625" style="312" customWidth="1"/>
    <col min="10135" max="10135" width="3.42578125" style="312" customWidth="1"/>
    <col min="10136" max="10136" width="5.5703125" style="312" customWidth="1"/>
    <col min="10137" max="10137" width="6" style="312" customWidth="1"/>
    <col min="10138" max="10138" width="5" style="312" customWidth="1"/>
    <col min="10139" max="10139" width="6.5703125" style="312" customWidth="1"/>
    <col min="10140" max="10140" width="3.7109375" style="312" customWidth="1"/>
    <col min="10141" max="10359" width="9" style="312"/>
    <col min="10360" max="10360" width="4.140625" style="312" customWidth="1"/>
    <col min="10361" max="10361" width="8.42578125" style="312" customWidth="1"/>
    <col min="10362" max="10362" width="22.28515625" style="312" customWidth="1"/>
    <col min="10363" max="10365" width="4" style="312" customWidth="1"/>
    <col min="10366" max="10366" width="4.42578125" style="312" customWidth="1"/>
    <col min="10367" max="10367" width="2.5703125" style="312" customWidth="1"/>
    <col min="10368" max="10368" width="2.7109375" style="312" customWidth="1"/>
    <col min="10369" max="10369" width="3.28515625" style="312" customWidth="1"/>
    <col min="10370" max="10370" width="3.7109375" style="312" customWidth="1"/>
    <col min="10371" max="10372" width="2.42578125" style="312" customWidth="1"/>
    <col min="10373" max="10373" width="3.5703125" style="312" customWidth="1"/>
    <col min="10374" max="10374" width="3.140625" style="312" customWidth="1"/>
    <col min="10375" max="10375" width="2.42578125" style="312" customWidth="1"/>
    <col min="10376" max="10377" width="2.85546875" style="312" customWidth="1"/>
    <col min="10378" max="10378" width="3.28515625" style="312" customWidth="1"/>
    <col min="10379" max="10379" width="2.5703125" style="312" customWidth="1"/>
    <col min="10380" max="10380" width="5" style="312" customWidth="1"/>
    <col min="10381" max="10381" width="3.42578125" style="312" customWidth="1"/>
    <col min="10382" max="10382" width="4.7109375" style="312" customWidth="1"/>
    <col min="10383" max="10383" width="2.5703125" style="312" customWidth="1"/>
    <col min="10384" max="10384" width="5.28515625" style="312" customWidth="1"/>
    <col min="10385" max="10385" width="3.5703125" style="312" customWidth="1"/>
    <col min="10386" max="10386" width="5" style="312" customWidth="1"/>
    <col min="10387" max="10387" width="7" style="312" customWidth="1"/>
    <col min="10388" max="10388" width="6.7109375" style="312" customWidth="1"/>
    <col min="10389" max="10390" width="3.28515625" style="312" customWidth="1"/>
    <col min="10391" max="10391" width="3.42578125" style="312" customWidth="1"/>
    <col min="10392" max="10392" width="5.5703125" style="312" customWidth="1"/>
    <col min="10393" max="10393" width="6" style="312" customWidth="1"/>
    <col min="10394" max="10394" width="5" style="312" customWidth="1"/>
    <col min="10395" max="10395" width="6.5703125" style="312" customWidth="1"/>
    <col min="10396" max="10396" width="3.7109375" style="312" customWidth="1"/>
    <col min="10397" max="10615" width="9" style="312"/>
    <col min="10616" max="10616" width="4.140625" style="312" customWidth="1"/>
    <col min="10617" max="10617" width="8.42578125" style="312" customWidth="1"/>
    <col min="10618" max="10618" width="22.28515625" style="312" customWidth="1"/>
    <col min="10619" max="10621" width="4" style="312" customWidth="1"/>
    <col min="10622" max="10622" width="4.42578125" style="312" customWidth="1"/>
    <col min="10623" max="10623" width="2.5703125" style="312" customWidth="1"/>
    <col min="10624" max="10624" width="2.7109375" style="312" customWidth="1"/>
    <col min="10625" max="10625" width="3.28515625" style="312" customWidth="1"/>
    <col min="10626" max="10626" width="3.7109375" style="312" customWidth="1"/>
    <col min="10627" max="10628" width="2.42578125" style="312" customWidth="1"/>
    <col min="10629" max="10629" width="3.5703125" style="312" customWidth="1"/>
    <col min="10630" max="10630" width="3.140625" style="312" customWidth="1"/>
    <col min="10631" max="10631" width="2.42578125" style="312" customWidth="1"/>
    <col min="10632" max="10633" width="2.85546875" style="312" customWidth="1"/>
    <col min="10634" max="10634" width="3.28515625" style="312" customWidth="1"/>
    <col min="10635" max="10635" width="2.5703125" style="312" customWidth="1"/>
    <col min="10636" max="10636" width="5" style="312" customWidth="1"/>
    <col min="10637" max="10637" width="3.42578125" style="312" customWidth="1"/>
    <col min="10638" max="10638" width="4.7109375" style="312" customWidth="1"/>
    <col min="10639" max="10639" width="2.5703125" style="312" customWidth="1"/>
    <col min="10640" max="10640" width="5.28515625" style="312" customWidth="1"/>
    <col min="10641" max="10641" width="3.5703125" style="312" customWidth="1"/>
    <col min="10642" max="10642" width="5" style="312" customWidth="1"/>
    <col min="10643" max="10643" width="7" style="312" customWidth="1"/>
    <col min="10644" max="10644" width="6.7109375" style="312" customWidth="1"/>
    <col min="10645" max="10646" width="3.28515625" style="312" customWidth="1"/>
    <col min="10647" max="10647" width="3.42578125" style="312" customWidth="1"/>
    <col min="10648" max="10648" width="5.5703125" style="312" customWidth="1"/>
    <col min="10649" max="10649" width="6" style="312" customWidth="1"/>
    <col min="10650" max="10650" width="5" style="312" customWidth="1"/>
    <col min="10651" max="10651" width="6.5703125" style="312" customWidth="1"/>
    <col min="10652" max="10652" width="3.7109375" style="312" customWidth="1"/>
    <col min="10653" max="10871" width="9" style="312"/>
    <col min="10872" max="10872" width="4.140625" style="312" customWidth="1"/>
    <col min="10873" max="10873" width="8.42578125" style="312" customWidth="1"/>
    <col min="10874" max="10874" width="22.28515625" style="312" customWidth="1"/>
    <col min="10875" max="10877" width="4" style="312" customWidth="1"/>
    <col min="10878" max="10878" width="4.42578125" style="312" customWidth="1"/>
    <col min="10879" max="10879" width="2.5703125" style="312" customWidth="1"/>
    <col min="10880" max="10880" width="2.7109375" style="312" customWidth="1"/>
    <col min="10881" max="10881" width="3.28515625" style="312" customWidth="1"/>
    <col min="10882" max="10882" width="3.7109375" style="312" customWidth="1"/>
    <col min="10883" max="10884" width="2.42578125" style="312" customWidth="1"/>
    <col min="10885" max="10885" width="3.5703125" style="312" customWidth="1"/>
    <col min="10886" max="10886" width="3.140625" style="312" customWidth="1"/>
    <col min="10887" max="10887" width="2.42578125" style="312" customWidth="1"/>
    <col min="10888" max="10889" width="2.85546875" style="312" customWidth="1"/>
    <col min="10890" max="10890" width="3.28515625" style="312" customWidth="1"/>
    <col min="10891" max="10891" width="2.5703125" style="312" customWidth="1"/>
    <col min="10892" max="10892" width="5" style="312" customWidth="1"/>
    <col min="10893" max="10893" width="3.42578125" style="312" customWidth="1"/>
    <col min="10894" max="10894" width="4.7109375" style="312" customWidth="1"/>
    <col min="10895" max="10895" width="2.5703125" style="312" customWidth="1"/>
    <col min="10896" max="10896" width="5.28515625" style="312" customWidth="1"/>
    <col min="10897" max="10897" width="3.5703125" style="312" customWidth="1"/>
    <col min="10898" max="10898" width="5" style="312" customWidth="1"/>
    <col min="10899" max="10899" width="7" style="312" customWidth="1"/>
    <col min="10900" max="10900" width="6.7109375" style="312" customWidth="1"/>
    <col min="10901" max="10902" width="3.28515625" style="312" customWidth="1"/>
    <col min="10903" max="10903" width="3.42578125" style="312" customWidth="1"/>
    <col min="10904" max="10904" width="5.5703125" style="312" customWidth="1"/>
    <col min="10905" max="10905" width="6" style="312" customWidth="1"/>
    <col min="10906" max="10906" width="5" style="312" customWidth="1"/>
    <col min="10907" max="10907" width="6.5703125" style="312" customWidth="1"/>
    <col min="10908" max="10908" width="3.7109375" style="312" customWidth="1"/>
    <col min="10909" max="11127" width="9" style="312"/>
    <col min="11128" max="11128" width="4.140625" style="312" customWidth="1"/>
    <col min="11129" max="11129" width="8.42578125" style="312" customWidth="1"/>
    <col min="11130" max="11130" width="22.28515625" style="312" customWidth="1"/>
    <col min="11131" max="11133" width="4" style="312" customWidth="1"/>
    <col min="11134" max="11134" width="4.42578125" style="312" customWidth="1"/>
    <col min="11135" max="11135" width="2.5703125" style="312" customWidth="1"/>
    <col min="11136" max="11136" width="2.7109375" style="312" customWidth="1"/>
    <col min="11137" max="11137" width="3.28515625" style="312" customWidth="1"/>
    <col min="11138" max="11138" width="3.7109375" style="312" customWidth="1"/>
    <col min="11139" max="11140" width="2.42578125" style="312" customWidth="1"/>
    <col min="11141" max="11141" width="3.5703125" style="312" customWidth="1"/>
    <col min="11142" max="11142" width="3.140625" style="312" customWidth="1"/>
    <col min="11143" max="11143" width="2.42578125" style="312" customWidth="1"/>
    <col min="11144" max="11145" width="2.85546875" style="312" customWidth="1"/>
    <col min="11146" max="11146" width="3.28515625" style="312" customWidth="1"/>
    <col min="11147" max="11147" width="2.5703125" style="312" customWidth="1"/>
    <col min="11148" max="11148" width="5" style="312" customWidth="1"/>
    <col min="11149" max="11149" width="3.42578125" style="312" customWidth="1"/>
    <col min="11150" max="11150" width="4.7109375" style="312" customWidth="1"/>
    <col min="11151" max="11151" width="2.5703125" style="312" customWidth="1"/>
    <col min="11152" max="11152" width="5.28515625" style="312" customWidth="1"/>
    <col min="11153" max="11153" width="3.5703125" style="312" customWidth="1"/>
    <col min="11154" max="11154" width="5" style="312" customWidth="1"/>
    <col min="11155" max="11155" width="7" style="312" customWidth="1"/>
    <col min="11156" max="11156" width="6.7109375" style="312" customWidth="1"/>
    <col min="11157" max="11158" width="3.28515625" style="312" customWidth="1"/>
    <col min="11159" max="11159" width="3.42578125" style="312" customWidth="1"/>
    <col min="11160" max="11160" width="5.5703125" style="312" customWidth="1"/>
    <col min="11161" max="11161" width="6" style="312" customWidth="1"/>
    <col min="11162" max="11162" width="5" style="312" customWidth="1"/>
    <col min="11163" max="11163" width="6.5703125" style="312" customWidth="1"/>
    <col min="11164" max="11164" width="3.7109375" style="312" customWidth="1"/>
    <col min="11165" max="11383" width="9" style="312"/>
    <col min="11384" max="11384" width="4.140625" style="312" customWidth="1"/>
    <col min="11385" max="11385" width="8.42578125" style="312" customWidth="1"/>
    <col min="11386" max="11386" width="22.28515625" style="312" customWidth="1"/>
    <col min="11387" max="11389" width="4" style="312" customWidth="1"/>
    <col min="11390" max="11390" width="4.42578125" style="312" customWidth="1"/>
    <col min="11391" max="11391" width="2.5703125" style="312" customWidth="1"/>
    <col min="11392" max="11392" width="2.7109375" style="312" customWidth="1"/>
    <col min="11393" max="11393" width="3.28515625" style="312" customWidth="1"/>
    <col min="11394" max="11394" width="3.7109375" style="312" customWidth="1"/>
    <col min="11395" max="11396" width="2.42578125" style="312" customWidth="1"/>
    <col min="11397" max="11397" width="3.5703125" style="312" customWidth="1"/>
    <col min="11398" max="11398" width="3.140625" style="312" customWidth="1"/>
    <col min="11399" max="11399" width="2.42578125" style="312" customWidth="1"/>
    <col min="11400" max="11401" width="2.85546875" style="312" customWidth="1"/>
    <col min="11402" max="11402" width="3.28515625" style="312" customWidth="1"/>
    <col min="11403" max="11403" width="2.5703125" style="312" customWidth="1"/>
    <col min="11404" max="11404" width="5" style="312" customWidth="1"/>
    <col min="11405" max="11405" width="3.42578125" style="312" customWidth="1"/>
    <col min="11406" max="11406" width="4.7109375" style="312" customWidth="1"/>
    <col min="11407" max="11407" width="2.5703125" style="312" customWidth="1"/>
    <col min="11408" max="11408" width="5.28515625" style="312" customWidth="1"/>
    <col min="11409" max="11409" width="3.5703125" style="312" customWidth="1"/>
    <col min="11410" max="11410" width="5" style="312" customWidth="1"/>
    <col min="11411" max="11411" width="7" style="312" customWidth="1"/>
    <col min="11412" max="11412" width="6.7109375" style="312" customWidth="1"/>
    <col min="11413" max="11414" width="3.28515625" style="312" customWidth="1"/>
    <col min="11415" max="11415" width="3.42578125" style="312" customWidth="1"/>
    <col min="11416" max="11416" width="5.5703125" style="312" customWidth="1"/>
    <col min="11417" max="11417" width="6" style="312" customWidth="1"/>
    <col min="11418" max="11418" width="5" style="312" customWidth="1"/>
    <col min="11419" max="11419" width="6.5703125" style="312" customWidth="1"/>
    <col min="11420" max="11420" width="3.7109375" style="312" customWidth="1"/>
    <col min="11421" max="11639" width="9" style="312"/>
    <col min="11640" max="11640" width="4.140625" style="312" customWidth="1"/>
    <col min="11641" max="11641" width="8.42578125" style="312" customWidth="1"/>
    <col min="11642" max="11642" width="22.28515625" style="312" customWidth="1"/>
    <col min="11643" max="11645" width="4" style="312" customWidth="1"/>
    <col min="11646" max="11646" width="4.42578125" style="312" customWidth="1"/>
    <col min="11647" max="11647" width="2.5703125" style="312" customWidth="1"/>
    <col min="11648" max="11648" width="2.7109375" style="312" customWidth="1"/>
    <col min="11649" max="11649" width="3.28515625" style="312" customWidth="1"/>
    <col min="11650" max="11650" width="3.7109375" style="312" customWidth="1"/>
    <col min="11651" max="11652" width="2.42578125" style="312" customWidth="1"/>
    <col min="11653" max="11653" width="3.5703125" style="312" customWidth="1"/>
    <col min="11654" max="11654" width="3.140625" style="312" customWidth="1"/>
    <col min="11655" max="11655" width="2.42578125" style="312" customWidth="1"/>
    <col min="11656" max="11657" width="2.85546875" style="312" customWidth="1"/>
    <col min="11658" max="11658" width="3.28515625" style="312" customWidth="1"/>
    <col min="11659" max="11659" width="2.5703125" style="312" customWidth="1"/>
    <col min="11660" max="11660" width="5" style="312" customWidth="1"/>
    <col min="11661" max="11661" width="3.42578125" style="312" customWidth="1"/>
    <col min="11662" max="11662" width="4.7109375" style="312" customWidth="1"/>
    <col min="11663" max="11663" width="2.5703125" style="312" customWidth="1"/>
    <col min="11664" max="11664" width="5.28515625" style="312" customWidth="1"/>
    <col min="11665" max="11665" width="3.5703125" style="312" customWidth="1"/>
    <col min="11666" max="11666" width="5" style="312" customWidth="1"/>
    <col min="11667" max="11667" width="7" style="312" customWidth="1"/>
    <col min="11668" max="11668" width="6.7109375" style="312" customWidth="1"/>
    <col min="11669" max="11670" width="3.28515625" style="312" customWidth="1"/>
    <col min="11671" max="11671" width="3.42578125" style="312" customWidth="1"/>
    <col min="11672" max="11672" width="5.5703125" style="312" customWidth="1"/>
    <col min="11673" max="11673" width="6" style="312" customWidth="1"/>
    <col min="11674" max="11674" width="5" style="312" customWidth="1"/>
    <col min="11675" max="11675" width="6.5703125" style="312" customWidth="1"/>
    <col min="11676" max="11676" width="3.7109375" style="312" customWidth="1"/>
    <col min="11677" max="11895" width="9" style="312"/>
    <col min="11896" max="11896" width="4.140625" style="312" customWidth="1"/>
    <col min="11897" max="11897" width="8.42578125" style="312" customWidth="1"/>
    <col min="11898" max="11898" width="22.28515625" style="312" customWidth="1"/>
    <col min="11899" max="11901" width="4" style="312" customWidth="1"/>
    <col min="11902" max="11902" width="4.42578125" style="312" customWidth="1"/>
    <col min="11903" max="11903" width="2.5703125" style="312" customWidth="1"/>
    <col min="11904" max="11904" width="2.7109375" style="312" customWidth="1"/>
    <col min="11905" max="11905" width="3.28515625" style="312" customWidth="1"/>
    <col min="11906" max="11906" width="3.7109375" style="312" customWidth="1"/>
    <col min="11907" max="11908" width="2.42578125" style="312" customWidth="1"/>
    <col min="11909" max="11909" width="3.5703125" style="312" customWidth="1"/>
    <col min="11910" max="11910" width="3.140625" style="312" customWidth="1"/>
    <col min="11911" max="11911" width="2.42578125" style="312" customWidth="1"/>
    <col min="11912" max="11913" width="2.85546875" style="312" customWidth="1"/>
    <col min="11914" max="11914" width="3.28515625" style="312" customWidth="1"/>
    <col min="11915" max="11915" width="2.5703125" style="312" customWidth="1"/>
    <col min="11916" max="11916" width="5" style="312" customWidth="1"/>
    <col min="11917" max="11917" width="3.42578125" style="312" customWidth="1"/>
    <col min="11918" max="11918" width="4.7109375" style="312" customWidth="1"/>
    <col min="11919" max="11919" width="2.5703125" style="312" customWidth="1"/>
    <col min="11920" max="11920" width="5.28515625" style="312" customWidth="1"/>
    <col min="11921" max="11921" width="3.5703125" style="312" customWidth="1"/>
    <col min="11922" max="11922" width="5" style="312" customWidth="1"/>
    <col min="11923" max="11923" width="7" style="312" customWidth="1"/>
    <col min="11924" max="11924" width="6.7109375" style="312" customWidth="1"/>
    <col min="11925" max="11926" width="3.28515625" style="312" customWidth="1"/>
    <col min="11927" max="11927" width="3.42578125" style="312" customWidth="1"/>
    <col min="11928" max="11928" width="5.5703125" style="312" customWidth="1"/>
    <col min="11929" max="11929" width="6" style="312" customWidth="1"/>
    <col min="11930" max="11930" width="5" style="312" customWidth="1"/>
    <col min="11931" max="11931" width="6.5703125" style="312" customWidth="1"/>
    <col min="11932" max="11932" width="3.7109375" style="312" customWidth="1"/>
    <col min="11933" max="12151" width="9" style="312"/>
    <col min="12152" max="12152" width="4.140625" style="312" customWidth="1"/>
    <col min="12153" max="12153" width="8.42578125" style="312" customWidth="1"/>
    <col min="12154" max="12154" width="22.28515625" style="312" customWidth="1"/>
    <col min="12155" max="12157" width="4" style="312" customWidth="1"/>
    <col min="12158" max="12158" width="4.42578125" style="312" customWidth="1"/>
    <col min="12159" max="12159" width="2.5703125" style="312" customWidth="1"/>
    <col min="12160" max="12160" width="2.7109375" style="312" customWidth="1"/>
    <col min="12161" max="12161" width="3.28515625" style="312" customWidth="1"/>
    <col min="12162" max="12162" width="3.7109375" style="312" customWidth="1"/>
    <col min="12163" max="12164" width="2.42578125" style="312" customWidth="1"/>
    <col min="12165" max="12165" width="3.5703125" style="312" customWidth="1"/>
    <col min="12166" max="12166" width="3.140625" style="312" customWidth="1"/>
    <col min="12167" max="12167" width="2.42578125" style="312" customWidth="1"/>
    <col min="12168" max="12169" width="2.85546875" style="312" customWidth="1"/>
    <col min="12170" max="12170" width="3.28515625" style="312" customWidth="1"/>
    <col min="12171" max="12171" width="2.5703125" style="312" customWidth="1"/>
    <col min="12172" max="12172" width="5" style="312" customWidth="1"/>
    <col min="12173" max="12173" width="3.42578125" style="312" customWidth="1"/>
    <col min="12174" max="12174" width="4.7109375" style="312" customWidth="1"/>
    <col min="12175" max="12175" width="2.5703125" style="312" customWidth="1"/>
    <col min="12176" max="12176" width="5.28515625" style="312" customWidth="1"/>
    <col min="12177" max="12177" width="3.5703125" style="312" customWidth="1"/>
    <col min="12178" max="12178" width="5" style="312" customWidth="1"/>
    <col min="12179" max="12179" width="7" style="312" customWidth="1"/>
    <col min="12180" max="12180" width="6.7109375" style="312" customWidth="1"/>
    <col min="12181" max="12182" width="3.28515625" style="312" customWidth="1"/>
    <col min="12183" max="12183" width="3.42578125" style="312" customWidth="1"/>
    <col min="12184" max="12184" width="5.5703125" style="312" customWidth="1"/>
    <col min="12185" max="12185" width="6" style="312" customWidth="1"/>
    <col min="12186" max="12186" width="5" style="312" customWidth="1"/>
    <col min="12187" max="12187" width="6.5703125" style="312" customWidth="1"/>
    <col min="12188" max="12188" width="3.7109375" style="312" customWidth="1"/>
    <col min="12189" max="12407" width="9" style="312"/>
    <col min="12408" max="12408" width="4.140625" style="312" customWidth="1"/>
    <col min="12409" max="12409" width="8.42578125" style="312" customWidth="1"/>
    <col min="12410" max="12410" width="22.28515625" style="312" customWidth="1"/>
    <col min="12411" max="12413" width="4" style="312" customWidth="1"/>
    <col min="12414" max="12414" width="4.42578125" style="312" customWidth="1"/>
    <col min="12415" max="12415" width="2.5703125" style="312" customWidth="1"/>
    <col min="12416" max="12416" width="2.7109375" style="312" customWidth="1"/>
    <col min="12417" max="12417" width="3.28515625" style="312" customWidth="1"/>
    <col min="12418" max="12418" width="3.7109375" style="312" customWidth="1"/>
    <col min="12419" max="12420" width="2.42578125" style="312" customWidth="1"/>
    <col min="12421" max="12421" width="3.5703125" style="312" customWidth="1"/>
    <col min="12422" max="12422" width="3.140625" style="312" customWidth="1"/>
    <col min="12423" max="12423" width="2.42578125" style="312" customWidth="1"/>
    <col min="12424" max="12425" width="2.85546875" style="312" customWidth="1"/>
    <col min="12426" max="12426" width="3.28515625" style="312" customWidth="1"/>
    <col min="12427" max="12427" width="2.5703125" style="312" customWidth="1"/>
    <col min="12428" max="12428" width="5" style="312" customWidth="1"/>
    <col min="12429" max="12429" width="3.42578125" style="312" customWidth="1"/>
    <col min="12430" max="12430" width="4.7109375" style="312" customWidth="1"/>
    <col min="12431" max="12431" width="2.5703125" style="312" customWidth="1"/>
    <col min="12432" max="12432" width="5.28515625" style="312" customWidth="1"/>
    <col min="12433" max="12433" width="3.5703125" style="312" customWidth="1"/>
    <col min="12434" max="12434" width="5" style="312" customWidth="1"/>
    <col min="12435" max="12435" width="7" style="312" customWidth="1"/>
    <col min="12436" max="12436" width="6.7109375" style="312" customWidth="1"/>
    <col min="12437" max="12438" width="3.28515625" style="312" customWidth="1"/>
    <col min="12439" max="12439" width="3.42578125" style="312" customWidth="1"/>
    <col min="12440" max="12440" width="5.5703125" style="312" customWidth="1"/>
    <col min="12441" max="12441" width="6" style="312" customWidth="1"/>
    <col min="12442" max="12442" width="5" style="312" customWidth="1"/>
    <col min="12443" max="12443" width="6.5703125" style="312" customWidth="1"/>
    <col min="12444" max="12444" width="3.7109375" style="312" customWidth="1"/>
    <col min="12445" max="12663" width="9" style="312"/>
    <col min="12664" max="12664" width="4.140625" style="312" customWidth="1"/>
    <col min="12665" max="12665" width="8.42578125" style="312" customWidth="1"/>
    <col min="12666" max="12666" width="22.28515625" style="312" customWidth="1"/>
    <col min="12667" max="12669" width="4" style="312" customWidth="1"/>
    <col min="12670" max="12670" width="4.42578125" style="312" customWidth="1"/>
    <col min="12671" max="12671" width="2.5703125" style="312" customWidth="1"/>
    <col min="12672" max="12672" width="2.7109375" style="312" customWidth="1"/>
    <col min="12673" max="12673" width="3.28515625" style="312" customWidth="1"/>
    <col min="12674" max="12674" width="3.7109375" style="312" customWidth="1"/>
    <col min="12675" max="12676" width="2.42578125" style="312" customWidth="1"/>
    <col min="12677" max="12677" width="3.5703125" style="312" customWidth="1"/>
    <col min="12678" max="12678" width="3.140625" style="312" customWidth="1"/>
    <col min="12679" max="12679" width="2.42578125" style="312" customWidth="1"/>
    <col min="12680" max="12681" width="2.85546875" style="312" customWidth="1"/>
    <col min="12682" max="12682" width="3.28515625" style="312" customWidth="1"/>
    <col min="12683" max="12683" width="2.5703125" style="312" customWidth="1"/>
    <col min="12684" max="12684" width="5" style="312" customWidth="1"/>
    <col min="12685" max="12685" width="3.42578125" style="312" customWidth="1"/>
    <col min="12686" max="12686" width="4.7109375" style="312" customWidth="1"/>
    <col min="12687" max="12687" width="2.5703125" style="312" customWidth="1"/>
    <col min="12688" max="12688" width="5.28515625" style="312" customWidth="1"/>
    <col min="12689" max="12689" width="3.5703125" style="312" customWidth="1"/>
    <col min="12690" max="12690" width="5" style="312" customWidth="1"/>
    <col min="12691" max="12691" width="7" style="312" customWidth="1"/>
    <col min="12692" max="12692" width="6.7109375" style="312" customWidth="1"/>
    <col min="12693" max="12694" width="3.28515625" style="312" customWidth="1"/>
    <col min="12695" max="12695" width="3.42578125" style="312" customWidth="1"/>
    <col min="12696" max="12696" width="5.5703125" style="312" customWidth="1"/>
    <col min="12697" max="12697" width="6" style="312" customWidth="1"/>
    <col min="12698" max="12698" width="5" style="312" customWidth="1"/>
    <col min="12699" max="12699" width="6.5703125" style="312" customWidth="1"/>
    <col min="12700" max="12700" width="3.7109375" style="312" customWidth="1"/>
    <col min="12701" max="12919" width="9" style="312"/>
    <col min="12920" max="12920" width="4.140625" style="312" customWidth="1"/>
    <col min="12921" max="12921" width="8.42578125" style="312" customWidth="1"/>
    <col min="12922" max="12922" width="22.28515625" style="312" customWidth="1"/>
    <col min="12923" max="12925" width="4" style="312" customWidth="1"/>
    <col min="12926" max="12926" width="4.42578125" style="312" customWidth="1"/>
    <col min="12927" max="12927" width="2.5703125" style="312" customWidth="1"/>
    <col min="12928" max="12928" width="2.7109375" style="312" customWidth="1"/>
    <col min="12929" max="12929" width="3.28515625" style="312" customWidth="1"/>
    <col min="12930" max="12930" width="3.7109375" style="312" customWidth="1"/>
    <col min="12931" max="12932" width="2.42578125" style="312" customWidth="1"/>
    <col min="12933" max="12933" width="3.5703125" style="312" customWidth="1"/>
    <col min="12934" max="12934" width="3.140625" style="312" customWidth="1"/>
    <col min="12935" max="12935" width="2.42578125" style="312" customWidth="1"/>
    <col min="12936" max="12937" width="2.85546875" style="312" customWidth="1"/>
    <col min="12938" max="12938" width="3.28515625" style="312" customWidth="1"/>
    <col min="12939" max="12939" width="2.5703125" style="312" customWidth="1"/>
    <col min="12940" max="12940" width="5" style="312" customWidth="1"/>
    <col min="12941" max="12941" width="3.42578125" style="312" customWidth="1"/>
    <col min="12942" max="12942" width="4.7109375" style="312" customWidth="1"/>
    <col min="12943" max="12943" width="2.5703125" style="312" customWidth="1"/>
    <col min="12944" max="12944" width="5.28515625" style="312" customWidth="1"/>
    <col min="12945" max="12945" width="3.5703125" style="312" customWidth="1"/>
    <col min="12946" max="12946" width="5" style="312" customWidth="1"/>
    <col min="12947" max="12947" width="7" style="312" customWidth="1"/>
    <col min="12948" max="12948" width="6.7109375" style="312" customWidth="1"/>
    <col min="12949" max="12950" width="3.28515625" style="312" customWidth="1"/>
    <col min="12951" max="12951" width="3.42578125" style="312" customWidth="1"/>
    <col min="12952" max="12952" width="5.5703125" style="312" customWidth="1"/>
    <col min="12953" max="12953" width="6" style="312" customWidth="1"/>
    <col min="12954" max="12954" width="5" style="312" customWidth="1"/>
    <col min="12955" max="12955" width="6.5703125" style="312" customWidth="1"/>
    <col min="12956" max="12956" width="3.7109375" style="312" customWidth="1"/>
    <col min="12957" max="13175" width="9" style="312"/>
    <col min="13176" max="13176" width="4.140625" style="312" customWidth="1"/>
    <col min="13177" max="13177" width="8.42578125" style="312" customWidth="1"/>
    <col min="13178" max="13178" width="22.28515625" style="312" customWidth="1"/>
    <col min="13179" max="13181" width="4" style="312" customWidth="1"/>
    <col min="13182" max="13182" width="4.42578125" style="312" customWidth="1"/>
    <col min="13183" max="13183" width="2.5703125" style="312" customWidth="1"/>
    <col min="13184" max="13184" width="2.7109375" style="312" customWidth="1"/>
    <col min="13185" max="13185" width="3.28515625" style="312" customWidth="1"/>
    <col min="13186" max="13186" width="3.7109375" style="312" customWidth="1"/>
    <col min="13187" max="13188" width="2.42578125" style="312" customWidth="1"/>
    <col min="13189" max="13189" width="3.5703125" style="312" customWidth="1"/>
    <col min="13190" max="13190" width="3.140625" style="312" customWidth="1"/>
    <col min="13191" max="13191" width="2.42578125" style="312" customWidth="1"/>
    <col min="13192" max="13193" width="2.85546875" style="312" customWidth="1"/>
    <col min="13194" max="13194" width="3.28515625" style="312" customWidth="1"/>
    <col min="13195" max="13195" width="2.5703125" style="312" customWidth="1"/>
    <col min="13196" max="13196" width="5" style="312" customWidth="1"/>
    <col min="13197" max="13197" width="3.42578125" style="312" customWidth="1"/>
    <col min="13198" max="13198" width="4.7109375" style="312" customWidth="1"/>
    <col min="13199" max="13199" width="2.5703125" style="312" customWidth="1"/>
    <col min="13200" max="13200" width="5.28515625" style="312" customWidth="1"/>
    <col min="13201" max="13201" width="3.5703125" style="312" customWidth="1"/>
    <col min="13202" max="13202" width="5" style="312" customWidth="1"/>
    <col min="13203" max="13203" width="7" style="312" customWidth="1"/>
    <col min="13204" max="13204" width="6.7109375" style="312" customWidth="1"/>
    <col min="13205" max="13206" width="3.28515625" style="312" customWidth="1"/>
    <col min="13207" max="13207" width="3.42578125" style="312" customWidth="1"/>
    <col min="13208" max="13208" width="5.5703125" style="312" customWidth="1"/>
    <col min="13209" max="13209" width="6" style="312" customWidth="1"/>
    <col min="13210" max="13210" width="5" style="312" customWidth="1"/>
    <col min="13211" max="13211" width="6.5703125" style="312" customWidth="1"/>
    <col min="13212" max="13212" width="3.7109375" style="312" customWidth="1"/>
    <col min="13213" max="13431" width="9" style="312"/>
    <col min="13432" max="13432" width="4.140625" style="312" customWidth="1"/>
    <col min="13433" max="13433" width="8.42578125" style="312" customWidth="1"/>
    <col min="13434" max="13434" width="22.28515625" style="312" customWidth="1"/>
    <col min="13435" max="13437" width="4" style="312" customWidth="1"/>
    <col min="13438" max="13438" width="4.42578125" style="312" customWidth="1"/>
    <col min="13439" max="13439" width="2.5703125" style="312" customWidth="1"/>
    <col min="13440" max="13440" width="2.7109375" style="312" customWidth="1"/>
    <col min="13441" max="13441" width="3.28515625" style="312" customWidth="1"/>
    <col min="13442" max="13442" width="3.7109375" style="312" customWidth="1"/>
    <col min="13443" max="13444" width="2.42578125" style="312" customWidth="1"/>
    <col min="13445" max="13445" width="3.5703125" style="312" customWidth="1"/>
    <col min="13446" max="13446" width="3.140625" style="312" customWidth="1"/>
    <col min="13447" max="13447" width="2.42578125" style="312" customWidth="1"/>
    <col min="13448" max="13449" width="2.85546875" style="312" customWidth="1"/>
    <col min="13450" max="13450" width="3.28515625" style="312" customWidth="1"/>
    <col min="13451" max="13451" width="2.5703125" style="312" customWidth="1"/>
    <col min="13452" max="13452" width="5" style="312" customWidth="1"/>
    <col min="13453" max="13453" width="3.42578125" style="312" customWidth="1"/>
    <col min="13454" max="13454" width="4.7109375" style="312" customWidth="1"/>
    <col min="13455" max="13455" width="2.5703125" style="312" customWidth="1"/>
    <col min="13456" max="13456" width="5.28515625" style="312" customWidth="1"/>
    <col min="13457" max="13457" width="3.5703125" style="312" customWidth="1"/>
    <col min="13458" max="13458" width="5" style="312" customWidth="1"/>
    <col min="13459" max="13459" width="7" style="312" customWidth="1"/>
    <col min="13460" max="13460" width="6.7109375" style="312" customWidth="1"/>
    <col min="13461" max="13462" width="3.28515625" style="312" customWidth="1"/>
    <col min="13463" max="13463" width="3.42578125" style="312" customWidth="1"/>
    <col min="13464" max="13464" width="5.5703125" style="312" customWidth="1"/>
    <col min="13465" max="13465" width="6" style="312" customWidth="1"/>
    <col min="13466" max="13466" width="5" style="312" customWidth="1"/>
    <col min="13467" max="13467" width="6.5703125" style="312" customWidth="1"/>
    <col min="13468" max="13468" width="3.7109375" style="312" customWidth="1"/>
    <col min="13469" max="13687" width="9" style="312"/>
    <col min="13688" max="13688" width="4.140625" style="312" customWidth="1"/>
    <col min="13689" max="13689" width="8.42578125" style="312" customWidth="1"/>
    <col min="13690" max="13690" width="22.28515625" style="312" customWidth="1"/>
    <col min="13691" max="13693" width="4" style="312" customWidth="1"/>
    <col min="13694" max="13694" width="4.42578125" style="312" customWidth="1"/>
    <col min="13695" max="13695" width="2.5703125" style="312" customWidth="1"/>
    <col min="13696" max="13696" width="2.7109375" style="312" customWidth="1"/>
    <col min="13697" max="13697" width="3.28515625" style="312" customWidth="1"/>
    <col min="13698" max="13698" width="3.7109375" style="312" customWidth="1"/>
    <col min="13699" max="13700" width="2.42578125" style="312" customWidth="1"/>
    <col min="13701" max="13701" width="3.5703125" style="312" customWidth="1"/>
    <col min="13702" max="13702" width="3.140625" style="312" customWidth="1"/>
    <col min="13703" max="13703" width="2.42578125" style="312" customWidth="1"/>
    <col min="13704" max="13705" width="2.85546875" style="312" customWidth="1"/>
    <col min="13706" max="13706" width="3.28515625" style="312" customWidth="1"/>
    <col min="13707" max="13707" width="2.5703125" style="312" customWidth="1"/>
    <col min="13708" max="13708" width="5" style="312" customWidth="1"/>
    <col min="13709" max="13709" width="3.42578125" style="312" customWidth="1"/>
    <col min="13710" max="13710" width="4.7109375" style="312" customWidth="1"/>
    <col min="13711" max="13711" width="2.5703125" style="312" customWidth="1"/>
    <col min="13712" max="13712" width="5.28515625" style="312" customWidth="1"/>
    <col min="13713" max="13713" width="3.5703125" style="312" customWidth="1"/>
    <col min="13714" max="13714" width="5" style="312" customWidth="1"/>
    <col min="13715" max="13715" width="7" style="312" customWidth="1"/>
    <col min="13716" max="13716" width="6.7109375" style="312" customWidth="1"/>
    <col min="13717" max="13718" width="3.28515625" style="312" customWidth="1"/>
    <col min="13719" max="13719" width="3.42578125" style="312" customWidth="1"/>
    <col min="13720" max="13720" width="5.5703125" style="312" customWidth="1"/>
    <col min="13721" max="13721" width="6" style="312" customWidth="1"/>
    <col min="13722" max="13722" width="5" style="312" customWidth="1"/>
    <col min="13723" max="13723" width="6.5703125" style="312" customWidth="1"/>
    <col min="13724" max="13724" width="3.7109375" style="312" customWidth="1"/>
    <col min="13725" max="13943" width="9" style="312"/>
    <col min="13944" max="13944" width="4.140625" style="312" customWidth="1"/>
    <col min="13945" max="13945" width="8.42578125" style="312" customWidth="1"/>
    <col min="13946" max="13946" width="22.28515625" style="312" customWidth="1"/>
    <col min="13947" max="13949" width="4" style="312" customWidth="1"/>
    <col min="13950" max="13950" width="4.42578125" style="312" customWidth="1"/>
    <col min="13951" max="13951" width="2.5703125" style="312" customWidth="1"/>
    <col min="13952" max="13952" width="2.7109375" style="312" customWidth="1"/>
    <col min="13953" max="13953" width="3.28515625" style="312" customWidth="1"/>
    <col min="13954" max="13954" width="3.7109375" style="312" customWidth="1"/>
    <col min="13955" max="13956" width="2.42578125" style="312" customWidth="1"/>
    <col min="13957" max="13957" width="3.5703125" style="312" customWidth="1"/>
    <col min="13958" max="13958" width="3.140625" style="312" customWidth="1"/>
    <col min="13959" max="13959" width="2.42578125" style="312" customWidth="1"/>
    <col min="13960" max="13961" width="2.85546875" style="312" customWidth="1"/>
    <col min="13962" max="13962" width="3.28515625" style="312" customWidth="1"/>
    <col min="13963" max="13963" width="2.5703125" style="312" customWidth="1"/>
    <col min="13964" max="13964" width="5" style="312" customWidth="1"/>
    <col min="13965" max="13965" width="3.42578125" style="312" customWidth="1"/>
    <col min="13966" max="13966" width="4.7109375" style="312" customWidth="1"/>
    <col min="13967" max="13967" width="2.5703125" style="312" customWidth="1"/>
    <col min="13968" max="13968" width="5.28515625" style="312" customWidth="1"/>
    <col min="13969" max="13969" width="3.5703125" style="312" customWidth="1"/>
    <col min="13970" max="13970" width="5" style="312" customWidth="1"/>
    <col min="13971" max="13971" width="7" style="312" customWidth="1"/>
    <col min="13972" max="13972" width="6.7109375" style="312" customWidth="1"/>
    <col min="13973" max="13974" width="3.28515625" style="312" customWidth="1"/>
    <col min="13975" max="13975" width="3.42578125" style="312" customWidth="1"/>
    <col min="13976" max="13976" width="5.5703125" style="312" customWidth="1"/>
    <col min="13977" max="13977" width="6" style="312" customWidth="1"/>
    <col min="13978" max="13978" width="5" style="312" customWidth="1"/>
    <col min="13979" max="13979" width="6.5703125" style="312" customWidth="1"/>
    <col min="13980" max="13980" width="3.7109375" style="312" customWidth="1"/>
    <col min="13981" max="14199" width="9" style="312"/>
    <col min="14200" max="14200" width="4.140625" style="312" customWidth="1"/>
    <col min="14201" max="14201" width="8.42578125" style="312" customWidth="1"/>
    <col min="14202" max="14202" width="22.28515625" style="312" customWidth="1"/>
    <col min="14203" max="14205" width="4" style="312" customWidth="1"/>
    <col min="14206" max="14206" width="4.42578125" style="312" customWidth="1"/>
    <col min="14207" max="14207" width="2.5703125" style="312" customWidth="1"/>
    <col min="14208" max="14208" width="2.7109375" style="312" customWidth="1"/>
    <col min="14209" max="14209" width="3.28515625" style="312" customWidth="1"/>
    <col min="14210" max="14210" width="3.7109375" style="312" customWidth="1"/>
    <col min="14211" max="14212" width="2.42578125" style="312" customWidth="1"/>
    <col min="14213" max="14213" width="3.5703125" style="312" customWidth="1"/>
    <col min="14214" max="14214" width="3.140625" style="312" customWidth="1"/>
    <col min="14215" max="14215" width="2.42578125" style="312" customWidth="1"/>
    <col min="14216" max="14217" width="2.85546875" style="312" customWidth="1"/>
    <col min="14218" max="14218" width="3.28515625" style="312" customWidth="1"/>
    <col min="14219" max="14219" width="2.5703125" style="312" customWidth="1"/>
    <col min="14220" max="14220" width="5" style="312" customWidth="1"/>
    <col min="14221" max="14221" width="3.42578125" style="312" customWidth="1"/>
    <col min="14222" max="14222" width="4.7109375" style="312" customWidth="1"/>
    <col min="14223" max="14223" width="2.5703125" style="312" customWidth="1"/>
    <col min="14224" max="14224" width="5.28515625" style="312" customWidth="1"/>
    <col min="14225" max="14225" width="3.5703125" style="312" customWidth="1"/>
    <col min="14226" max="14226" width="5" style="312" customWidth="1"/>
    <col min="14227" max="14227" width="7" style="312" customWidth="1"/>
    <col min="14228" max="14228" width="6.7109375" style="312" customWidth="1"/>
    <col min="14229" max="14230" width="3.28515625" style="312" customWidth="1"/>
    <col min="14231" max="14231" width="3.42578125" style="312" customWidth="1"/>
    <col min="14232" max="14232" width="5.5703125" style="312" customWidth="1"/>
    <col min="14233" max="14233" width="6" style="312" customWidth="1"/>
    <col min="14234" max="14234" width="5" style="312" customWidth="1"/>
    <col min="14235" max="14235" width="6.5703125" style="312" customWidth="1"/>
    <col min="14236" max="14236" width="3.7109375" style="312" customWidth="1"/>
    <col min="14237" max="14455" width="9" style="312"/>
    <col min="14456" max="14456" width="4.140625" style="312" customWidth="1"/>
    <col min="14457" max="14457" width="8.42578125" style="312" customWidth="1"/>
    <col min="14458" max="14458" width="22.28515625" style="312" customWidth="1"/>
    <col min="14459" max="14461" width="4" style="312" customWidth="1"/>
    <col min="14462" max="14462" width="4.42578125" style="312" customWidth="1"/>
    <col min="14463" max="14463" width="2.5703125" style="312" customWidth="1"/>
    <col min="14464" max="14464" width="2.7109375" style="312" customWidth="1"/>
    <col min="14465" max="14465" width="3.28515625" style="312" customWidth="1"/>
    <col min="14466" max="14466" width="3.7109375" style="312" customWidth="1"/>
    <col min="14467" max="14468" width="2.42578125" style="312" customWidth="1"/>
    <col min="14469" max="14469" width="3.5703125" style="312" customWidth="1"/>
    <col min="14470" max="14470" width="3.140625" style="312" customWidth="1"/>
    <col min="14471" max="14471" width="2.42578125" style="312" customWidth="1"/>
    <col min="14472" max="14473" width="2.85546875" style="312" customWidth="1"/>
    <col min="14474" max="14474" width="3.28515625" style="312" customWidth="1"/>
    <col min="14475" max="14475" width="2.5703125" style="312" customWidth="1"/>
    <col min="14476" max="14476" width="5" style="312" customWidth="1"/>
    <col min="14477" max="14477" width="3.42578125" style="312" customWidth="1"/>
    <col min="14478" max="14478" width="4.7109375" style="312" customWidth="1"/>
    <col min="14479" max="14479" width="2.5703125" style="312" customWidth="1"/>
    <col min="14480" max="14480" width="5.28515625" style="312" customWidth="1"/>
    <col min="14481" max="14481" width="3.5703125" style="312" customWidth="1"/>
    <col min="14482" max="14482" width="5" style="312" customWidth="1"/>
    <col min="14483" max="14483" width="7" style="312" customWidth="1"/>
    <col min="14484" max="14484" width="6.7109375" style="312" customWidth="1"/>
    <col min="14485" max="14486" width="3.28515625" style="312" customWidth="1"/>
    <col min="14487" max="14487" width="3.42578125" style="312" customWidth="1"/>
    <col min="14488" max="14488" width="5.5703125" style="312" customWidth="1"/>
    <col min="14489" max="14489" width="6" style="312" customWidth="1"/>
    <col min="14490" max="14490" width="5" style="312" customWidth="1"/>
    <col min="14491" max="14491" width="6.5703125" style="312" customWidth="1"/>
    <col min="14492" max="14492" width="3.7109375" style="312" customWidth="1"/>
    <col min="14493" max="14711" width="9" style="312"/>
    <col min="14712" max="14712" width="4.140625" style="312" customWidth="1"/>
    <col min="14713" max="14713" width="8.42578125" style="312" customWidth="1"/>
    <col min="14714" max="14714" width="22.28515625" style="312" customWidth="1"/>
    <col min="14715" max="14717" width="4" style="312" customWidth="1"/>
    <col min="14718" max="14718" width="4.42578125" style="312" customWidth="1"/>
    <col min="14719" max="14719" width="2.5703125" style="312" customWidth="1"/>
    <col min="14720" max="14720" width="2.7109375" style="312" customWidth="1"/>
    <col min="14721" max="14721" width="3.28515625" style="312" customWidth="1"/>
    <col min="14722" max="14722" width="3.7109375" style="312" customWidth="1"/>
    <col min="14723" max="14724" width="2.42578125" style="312" customWidth="1"/>
    <col min="14725" max="14725" width="3.5703125" style="312" customWidth="1"/>
    <col min="14726" max="14726" width="3.140625" style="312" customWidth="1"/>
    <col min="14727" max="14727" width="2.42578125" style="312" customWidth="1"/>
    <col min="14728" max="14729" width="2.85546875" style="312" customWidth="1"/>
    <col min="14730" max="14730" width="3.28515625" style="312" customWidth="1"/>
    <col min="14731" max="14731" width="2.5703125" style="312" customWidth="1"/>
    <col min="14732" max="14732" width="5" style="312" customWidth="1"/>
    <col min="14733" max="14733" width="3.42578125" style="312" customWidth="1"/>
    <col min="14734" max="14734" width="4.7109375" style="312" customWidth="1"/>
    <col min="14735" max="14735" width="2.5703125" style="312" customWidth="1"/>
    <col min="14736" max="14736" width="5.28515625" style="312" customWidth="1"/>
    <col min="14737" max="14737" width="3.5703125" style="312" customWidth="1"/>
    <col min="14738" max="14738" width="5" style="312" customWidth="1"/>
    <col min="14739" max="14739" width="7" style="312" customWidth="1"/>
    <col min="14740" max="14740" width="6.7109375" style="312" customWidth="1"/>
    <col min="14741" max="14742" width="3.28515625" style="312" customWidth="1"/>
    <col min="14743" max="14743" width="3.42578125" style="312" customWidth="1"/>
    <col min="14744" max="14744" width="5.5703125" style="312" customWidth="1"/>
    <col min="14745" max="14745" width="6" style="312" customWidth="1"/>
    <col min="14746" max="14746" width="5" style="312" customWidth="1"/>
    <col min="14747" max="14747" width="6.5703125" style="312" customWidth="1"/>
    <col min="14748" max="14748" width="3.7109375" style="312" customWidth="1"/>
    <col min="14749" max="14967" width="9" style="312"/>
    <col min="14968" max="14968" width="4.140625" style="312" customWidth="1"/>
    <col min="14969" max="14969" width="8.42578125" style="312" customWidth="1"/>
    <col min="14970" max="14970" width="22.28515625" style="312" customWidth="1"/>
    <col min="14971" max="14973" width="4" style="312" customWidth="1"/>
    <col min="14974" max="14974" width="4.42578125" style="312" customWidth="1"/>
    <col min="14975" max="14975" width="2.5703125" style="312" customWidth="1"/>
    <col min="14976" max="14976" width="2.7109375" style="312" customWidth="1"/>
    <col min="14977" max="14977" width="3.28515625" style="312" customWidth="1"/>
    <col min="14978" max="14978" width="3.7109375" style="312" customWidth="1"/>
    <col min="14979" max="14980" width="2.42578125" style="312" customWidth="1"/>
    <col min="14981" max="14981" width="3.5703125" style="312" customWidth="1"/>
    <col min="14982" max="14982" width="3.140625" style="312" customWidth="1"/>
    <col min="14983" max="14983" width="2.42578125" style="312" customWidth="1"/>
    <col min="14984" max="14985" width="2.85546875" style="312" customWidth="1"/>
    <col min="14986" max="14986" width="3.28515625" style="312" customWidth="1"/>
    <col min="14987" max="14987" width="2.5703125" style="312" customWidth="1"/>
    <col min="14988" max="14988" width="5" style="312" customWidth="1"/>
    <col min="14989" max="14989" width="3.42578125" style="312" customWidth="1"/>
    <col min="14990" max="14990" width="4.7109375" style="312" customWidth="1"/>
    <col min="14991" max="14991" width="2.5703125" style="312" customWidth="1"/>
    <col min="14992" max="14992" width="5.28515625" style="312" customWidth="1"/>
    <col min="14993" max="14993" width="3.5703125" style="312" customWidth="1"/>
    <col min="14994" max="14994" width="5" style="312" customWidth="1"/>
    <col min="14995" max="14995" width="7" style="312" customWidth="1"/>
    <col min="14996" max="14996" width="6.7109375" style="312" customWidth="1"/>
    <col min="14997" max="14998" width="3.28515625" style="312" customWidth="1"/>
    <col min="14999" max="14999" width="3.42578125" style="312" customWidth="1"/>
    <col min="15000" max="15000" width="5.5703125" style="312" customWidth="1"/>
    <col min="15001" max="15001" width="6" style="312" customWidth="1"/>
    <col min="15002" max="15002" width="5" style="312" customWidth="1"/>
    <col min="15003" max="15003" width="6.5703125" style="312" customWidth="1"/>
    <col min="15004" max="15004" width="3.7109375" style="312" customWidth="1"/>
    <col min="15005" max="15223" width="9" style="312"/>
    <col min="15224" max="15224" width="4.140625" style="312" customWidth="1"/>
    <col min="15225" max="15225" width="8.42578125" style="312" customWidth="1"/>
    <col min="15226" max="15226" width="22.28515625" style="312" customWidth="1"/>
    <col min="15227" max="15229" width="4" style="312" customWidth="1"/>
    <col min="15230" max="15230" width="4.42578125" style="312" customWidth="1"/>
    <col min="15231" max="15231" width="2.5703125" style="312" customWidth="1"/>
    <col min="15232" max="15232" width="2.7109375" style="312" customWidth="1"/>
    <col min="15233" max="15233" width="3.28515625" style="312" customWidth="1"/>
    <col min="15234" max="15234" width="3.7109375" style="312" customWidth="1"/>
    <col min="15235" max="15236" width="2.42578125" style="312" customWidth="1"/>
    <col min="15237" max="15237" width="3.5703125" style="312" customWidth="1"/>
    <col min="15238" max="15238" width="3.140625" style="312" customWidth="1"/>
    <col min="15239" max="15239" width="2.42578125" style="312" customWidth="1"/>
    <col min="15240" max="15241" width="2.85546875" style="312" customWidth="1"/>
    <col min="15242" max="15242" width="3.28515625" style="312" customWidth="1"/>
    <col min="15243" max="15243" width="2.5703125" style="312" customWidth="1"/>
    <col min="15244" max="15244" width="5" style="312" customWidth="1"/>
    <col min="15245" max="15245" width="3.42578125" style="312" customWidth="1"/>
    <col min="15246" max="15246" width="4.7109375" style="312" customWidth="1"/>
    <col min="15247" max="15247" width="2.5703125" style="312" customWidth="1"/>
    <col min="15248" max="15248" width="5.28515625" style="312" customWidth="1"/>
    <col min="15249" max="15249" width="3.5703125" style="312" customWidth="1"/>
    <col min="15250" max="15250" width="5" style="312" customWidth="1"/>
    <col min="15251" max="15251" width="7" style="312" customWidth="1"/>
    <col min="15252" max="15252" width="6.7109375" style="312" customWidth="1"/>
    <col min="15253" max="15254" width="3.28515625" style="312" customWidth="1"/>
    <col min="15255" max="15255" width="3.42578125" style="312" customWidth="1"/>
    <col min="15256" max="15256" width="5.5703125" style="312" customWidth="1"/>
    <col min="15257" max="15257" width="6" style="312" customWidth="1"/>
    <col min="15258" max="15258" width="5" style="312" customWidth="1"/>
    <col min="15259" max="15259" width="6.5703125" style="312" customWidth="1"/>
    <col min="15260" max="15260" width="3.7109375" style="312" customWidth="1"/>
    <col min="15261" max="15479" width="9" style="312"/>
    <col min="15480" max="15480" width="4.140625" style="312" customWidth="1"/>
    <col min="15481" max="15481" width="8.42578125" style="312" customWidth="1"/>
    <col min="15482" max="15482" width="22.28515625" style="312" customWidth="1"/>
    <col min="15483" max="15485" width="4" style="312" customWidth="1"/>
    <col min="15486" max="15486" width="4.42578125" style="312" customWidth="1"/>
    <col min="15487" max="15487" width="2.5703125" style="312" customWidth="1"/>
    <col min="15488" max="15488" width="2.7109375" style="312" customWidth="1"/>
    <col min="15489" max="15489" width="3.28515625" style="312" customWidth="1"/>
    <col min="15490" max="15490" width="3.7109375" style="312" customWidth="1"/>
    <col min="15491" max="15492" width="2.42578125" style="312" customWidth="1"/>
    <col min="15493" max="15493" width="3.5703125" style="312" customWidth="1"/>
    <col min="15494" max="15494" width="3.140625" style="312" customWidth="1"/>
    <col min="15495" max="15495" width="2.42578125" style="312" customWidth="1"/>
    <col min="15496" max="15497" width="2.85546875" style="312" customWidth="1"/>
    <col min="15498" max="15498" width="3.28515625" style="312" customWidth="1"/>
    <col min="15499" max="15499" width="2.5703125" style="312" customWidth="1"/>
    <col min="15500" max="15500" width="5" style="312" customWidth="1"/>
    <col min="15501" max="15501" width="3.42578125" style="312" customWidth="1"/>
    <col min="15502" max="15502" width="4.7109375" style="312" customWidth="1"/>
    <col min="15503" max="15503" width="2.5703125" style="312" customWidth="1"/>
    <col min="15504" max="15504" width="5.28515625" style="312" customWidth="1"/>
    <col min="15505" max="15505" width="3.5703125" style="312" customWidth="1"/>
    <col min="15506" max="15506" width="5" style="312" customWidth="1"/>
    <col min="15507" max="15507" width="7" style="312" customWidth="1"/>
    <col min="15508" max="15508" width="6.7109375" style="312" customWidth="1"/>
    <col min="15509" max="15510" width="3.28515625" style="312" customWidth="1"/>
    <col min="15511" max="15511" width="3.42578125" style="312" customWidth="1"/>
    <col min="15512" max="15512" width="5.5703125" style="312" customWidth="1"/>
    <col min="15513" max="15513" width="6" style="312" customWidth="1"/>
    <col min="15514" max="15514" width="5" style="312" customWidth="1"/>
    <col min="15515" max="15515" width="6.5703125" style="312" customWidth="1"/>
    <col min="15516" max="15516" width="3.7109375" style="312" customWidth="1"/>
    <col min="15517" max="15735" width="9" style="312"/>
    <col min="15736" max="15736" width="4.140625" style="312" customWidth="1"/>
    <col min="15737" max="15737" width="8.42578125" style="312" customWidth="1"/>
    <col min="15738" max="15738" width="22.28515625" style="312" customWidth="1"/>
    <col min="15739" max="15741" width="4" style="312" customWidth="1"/>
    <col min="15742" max="15742" width="4.42578125" style="312" customWidth="1"/>
    <col min="15743" max="15743" width="2.5703125" style="312" customWidth="1"/>
    <col min="15744" max="15744" width="2.7109375" style="312" customWidth="1"/>
    <col min="15745" max="15745" width="3.28515625" style="312" customWidth="1"/>
    <col min="15746" max="15746" width="3.7109375" style="312" customWidth="1"/>
    <col min="15747" max="15748" width="2.42578125" style="312" customWidth="1"/>
    <col min="15749" max="15749" width="3.5703125" style="312" customWidth="1"/>
    <col min="15750" max="15750" width="3.140625" style="312" customWidth="1"/>
    <col min="15751" max="15751" width="2.42578125" style="312" customWidth="1"/>
    <col min="15752" max="15753" width="2.85546875" style="312" customWidth="1"/>
    <col min="15754" max="15754" width="3.28515625" style="312" customWidth="1"/>
    <col min="15755" max="15755" width="2.5703125" style="312" customWidth="1"/>
    <col min="15756" max="15756" width="5" style="312" customWidth="1"/>
    <col min="15757" max="15757" width="3.42578125" style="312" customWidth="1"/>
    <col min="15758" max="15758" width="4.7109375" style="312" customWidth="1"/>
    <col min="15759" max="15759" width="2.5703125" style="312" customWidth="1"/>
    <col min="15760" max="15760" width="5.28515625" style="312" customWidth="1"/>
    <col min="15761" max="15761" width="3.5703125" style="312" customWidth="1"/>
    <col min="15762" max="15762" width="5" style="312" customWidth="1"/>
    <col min="15763" max="15763" width="7" style="312" customWidth="1"/>
    <col min="15764" max="15764" width="6.7109375" style="312" customWidth="1"/>
    <col min="15765" max="15766" width="3.28515625" style="312" customWidth="1"/>
    <col min="15767" max="15767" width="3.42578125" style="312" customWidth="1"/>
    <col min="15768" max="15768" width="5.5703125" style="312" customWidth="1"/>
    <col min="15769" max="15769" width="6" style="312" customWidth="1"/>
    <col min="15770" max="15770" width="5" style="312" customWidth="1"/>
    <col min="15771" max="15771" width="6.5703125" style="312" customWidth="1"/>
    <col min="15772" max="15772" width="3.7109375" style="312" customWidth="1"/>
    <col min="15773" max="15991" width="9" style="312"/>
    <col min="15992" max="15992" width="4.140625" style="312" customWidth="1"/>
    <col min="15993" max="15993" width="8.42578125" style="312" customWidth="1"/>
    <col min="15994" max="15994" width="22.28515625" style="312" customWidth="1"/>
    <col min="15995" max="15997" width="4" style="312" customWidth="1"/>
    <col min="15998" max="15998" width="4.42578125" style="312" customWidth="1"/>
    <col min="15999" max="15999" width="2.5703125" style="312" customWidth="1"/>
    <col min="16000" max="16000" width="2.7109375" style="312" customWidth="1"/>
    <col min="16001" max="16001" width="3.28515625" style="312" customWidth="1"/>
    <col min="16002" max="16002" width="3.7109375" style="312" customWidth="1"/>
    <col min="16003" max="16004" width="2.42578125" style="312" customWidth="1"/>
    <col min="16005" max="16005" width="3.5703125" style="312" customWidth="1"/>
    <col min="16006" max="16006" width="3.140625" style="312" customWidth="1"/>
    <col min="16007" max="16007" width="2.42578125" style="312" customWidth="1"/>
    <col min="16008" max="16009" width="2.85546875" style="312" customWidth="1"/>
    <col min="16010" max="16010" width="3.28515625" style="312" customWidth="1"/>
    <col min="16011" max="16011" width="2.5703125" style="312" customWidth="1"/>
    <col min="16012" max="16012" width="5" style="312" customWidth="1"/>
    <col min="16013" max="16013" width="3.42578125" style="312" customWidth="1"/>
    <col min="16014" max="16014" width="4.7109375" style="312" customWidth="1"/>
    <col min="16015" max="16015" width="2.5703125" style="312" customWidth="1"/>
    <col min="16016" max="16016" width="5.28515625" style="312" customWidth="1"/>
    <col min="16017" max="16017" width="3.5703125" style="312" customWidth="1"/>
    <col min="16018" max="16018" width="5" style="312" customWidth="1"/>
    <col min="16019" max="16019" width="7" style="312" customWidth="1"/>
    <col min="16020" max="16020" width="6.7109375" style="312" customWidth="1"/>
    <col min="16021" max="16022" width="3.28515625" style="312" customWidth="1"/>
    <col min="16023" max="16023" width="3.42578125" style="312" customWidth="1"/>
    <col min="16024" max="16024" width="5.5703125" style="312" customWidth="1"/>
    <col min="16025" max="16025" width="6" style="312" customWidth="1"/>
    <col min="16026" max="16026" width="5" style="312" customWidth="1"/>
    <col min="16027" max="16027" width="6.5703125" style="312" customWidth="1"/>
    <col min="16028" max="16028" width="3.7109375" style="312" customWidth="1"/>
    <col min="16029" max="16384" width="9" style="312"/>
  </cols>
  <sheetData>
    <row r="1" spans="1:25" ht="15.75" customHeight="1">
      <c r="A1" s="492" t="s">
        <v>0</v>
      </c>
      <c r="B1" s="492" t="s">
        <v>134</v>
      </c>
      <c r="C1" s="490" t="s">
        <v>107</v>
      </c>
      <c r="D1" s="489" t="s">
        <v>1</v>
      </c>
      <c r="E1" s="489" t="s">
        <v>2</v>
      </c>
      <c r="F1" s="489" t="s">
        <v>108</v>
      </c>
      <c r="G1" s="489" t="s">
        <v>4</v>
      </c>
      <c r="H1" s="490" t="s">
        <v>109</v>
      </c>
      <c r="I1" s="490"/>
      <c r="J1" s="490"/>
      <c r="K1" s="490"/>
      <c r="L1" s="490" t="s">
        <v>37</v>
      </c>
      <c r="M1" s="490"/>
      <c r="N1" s="490"/>
      <c r="O1" s="490"/>
      <c r="P1" s="490"/>
      <c r="Q1" s="490"/>
      <c r="R1" s="491" t="s">
        <v>110</v>
      </c>
      <c r="S1" s="491" t="s">
        <v>111</v>
      </c>
      <c r="T1" s="490" t="s">
        <v>112</v>
      </c>
      <c r="U1" s="490"/>
      <c r="V1" s="490" t="s">
        <v>113</v>
      </c>
      <c r="W1" s="490"/>
      <c r="X1" s="489" t="s">
        <v>114</v>
      </c>
      <c r="Y1" s="489" t="s">
        <v>11</v>
      </c>
    </row>
    <row r="2" spans="1:25" ht="33" customHeight="1">
      <c r="A2" s="492"/>
      <c r="B2" s="492"/>
      <c r="C2" s="490"/>
      <c r="D2" s="489"/>
      <c r="E2" s="489"/>
      <c r="F2" s="489"/>
      <c r="G2" s="489"/>
      <c r="H2" s="490" t="s">
        <v>115</v>
      </c>
      <c r="I2" s="490"/>
      <c r="J2" s="490"/>
      <c r="K2" s="490"/>
      <c r="L2" s="490" t="s">
        <v>115</v>
      </c>
      <c r="M2" s="490"/>
      <c r="N2" s="490"/>
      <c r="O2" s="490"/>
      <c r="P2" s="490"/>
      <c r="Q2" s="490"/>
      <c r="R2" s="491"/>
      <c r="S2" s="491"/>
      <c r="T2" s="490"/>
      <c r="U2" s="490"/>
      <c r="V2" s="490"/>
      <c r="W2" s="490"/>
      <c r="X2" s="489"/>
      <c r="Y2" s="489"/>
    </row>
    <row r="3" spans="1:25" ht="74.25">
      <c r="A3" s="492"/>
      <c r="B3" s="492"/>
      <c r="C3" s="490"/>
      <c r="D3" s="489"/>
      <c r="E3" s="489"/>
      <c r="F3" s="489"/>
      <c r="G3" s="489"/>
      <c r="H3" s="313" t="s">
        <v>116</v>
      </c>
      <c r="I3" s="313" t="s">
        <v>117</v>
      </c>
      <c r="J3" s="313" t="s">
        <v>118</v>
      </c>
      <c r="K3" s="313" t="s">
        <v>37</v>
      </c>
      <c r="L3" s="313" t="s">
        <v>116</v>
      </c>
      <c r="M3" s="313" t="s">
        <v>117</v>
      </c>
      <c r="N3" s="313" t="s">
        <v>118</v>
      </c>
      <c r="O3" s="313" t="s">
        <v>37</v>
      </c>
      <c r="P3" s="313" t="s">
        <v>119</v>
      </c>
      <c r="Q3" s="313" t="s">
        <v>120</v>
      </c>
      <c r="R3" s="491"/>
      <c r="S3" s="491"/>
      <c r="T3" s="314" t="s">
        <v>121</v>
      </c>
      <c r="U3" s="314" t="s">
        <v>122</v>
      </c>
      <c r="V3" s="314" t="s">
        <v>123</v>
      </c>
      <c r="W3" s="314" t="s">
        <v>19</v>
      </c>
      <c r="X3" s="489"/>
      <c r="Y3" s="489"/>
    </row>
    <row r="4" spans="1:25">
      <c r="A4" s="315"/>
      <c r="B4" s="315"/>
      <c r="C4" s="176" t="s">
        <v>56</v>
      </c>
      <c r="D4" s="281"/>
      <c r="E4" s="281"/>
      <c r="F4" s="281"/>
      <c r="G4" s="281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280"/>
      <c r="S4" s="280"/>
      <c r="T4" s="317"/>
      <c r="U4" s="317"/>
      <c r="V4" s="317"/>
      <c r="W4" s="317"/>
      <c r="X4" s="281"/>
      <c r="Y4" s="281"/>
    </row>
    <row r="5" spans="1:25" ht="178.5">
      <c r="A5" s="315"/>
      <c r="B5" s="315"/>
      <c r="C5" s="386" t="s">
        <v>138</v>
      </c>
      <c r="D5" s="281"/>
      <c r="E5" s="281"/>
      <c r="F5" s="281"/>
      <c r="G5" s="281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280"/>
      <c r="S5" s="280"/>
      <c r="T5" s="317"/>
      <c r="U5" s="317"/>
      <c r="V5" s="317"/>
      <c r="W5" s="317"/>
      <c r="X5" s="281"/>
      <c r="Y5" s="281"/>
    </row>
    <row r="6" spans="1:25" s="270" customFormat="1">
      <c r="A6" s="318"/>
      <c r="B6" s="318"/>
      <c r="C6" s="221" t="s">
        <v>81</v>
      </c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</row>
    <row r="7" spans="1:25" s="271" customFormat="1">
      <c r="A7" s="319"/>
      <c r="B7" s="319"/>
      <c r="C7" s="319" t="s">
        <v>125</v>
      </c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</row>
    <row r="8" spans="1:25" s="272" customFormat="1" ht="25.5">
      <c r="A8" s="320"/>
      <c r="B8" s="321"/>
      <c r="C8" s="282" t="s">
        <v>129</v>
      </c>
      <c r="D8" s="322"/>
      <c r="E8" s="322"/>
      <c r="F8" s="322"/>
      <c r="G8" s="278"/>
      <c r="H8" s="322"/>
      <c r="I8" s="322"/>
      <c r="J8" s="322"/>
      <c r="K8" s="322"/>
      <c r="L8" s="322"/>
      <c r="M8" s="322"/>
      <c r="N8" s="322"/>
      <c r="O8" s="322"/>
      <c r="P8" s="278"/>
      <c r="Q8" s="278"/>
      <c r="R8" s="322"/>
      <c r="S8" s="322"/>
      <c r="T8" s="278"/>
      <c r="U8" s="278"/>
      <c r="V8" s="278"/>
      <c r="W8" s="278"/>
      <c r="X8" s="278"/>
      <c r="Y8" s="322"/>
    </row>
    <row r="9" spans="1:25" s="272" customFormat="1">
      <c r="A9" s="320"/>
      <c r="B9" s="321"/>
      <c r="C9" s="283" t="s">
        <v>38</v>
      </c>
      <c r="D9" s="322"/>
      <c r="E9" s="322"/>
      <c r="F9" s="322"/>
      <c r="G9" s="278"/>
      <c r="H9" s="322"/>
      <c r="I9" s="322"/>
      <c r="J9" s="322"/>
      <c r="K9" s="322"/>
      <c r="L9" s="322"/>
      <c r="M9" s="322"/>
      <c r="N9" s="322"/>
      <c r="O9" s="322"/>
      <c r="P9" s="278"/>
      <c r="Q9" s="278"/>
      <c r="R9" s="322"/>
      <c r="S9" s="322"/>
      <c r="T9" s="278"/>
      <c r="U9" s="278"/>
      <c r="V9" s="278"/>
      <c r="W9" s="278"/>
      <c r="X9" s="278"/>
      <c r="Y9" s="322"/>
    </row>
    <row r="10" spans="1:25" s="272" customFormat="1">
      <c r="A10" s="323"/>
      <c r="B10" s="324"/>
      <c r="C10" s="277" t="s">
        <v>131</v>
      </c>
      <c r="D10" s="325"/>
      <c r="E10" s="325"/>
      <c r="F10" s="325"/>
      <c r="G10" s="274"/>
      <c r="H10" s="325"/>
      <c r="I10" s="325"/>
      <c r="J10" s="325"/>
      <c r="K10" s="325"/>
      <c r="L10" s="325"/>
      <c r="M10" s="325"/>
      <c r="N10" s="325"/>
      <c r="O10" s="325"/>
      <c r="P10" s="274"/>
      <c r="Q10" s="274"/>
      <c r="R10" s="325"/>
      <c r="S10" s="325"/>
      <c r="T10" s="274"/>
      <c r="U10" s="274"/>
      <c r="V10" s="274"/>
      <c r="W10" s="274"/>
      <c r="X10" s="274"/>
      <c r="Y10" s="325"/>
    </row>
    <row r="11" spans="1:25" s="276" customFormat="1" ht="25.5">
      <c r="A11" s="323" t="s">
        <v>124</v>
      </c>
      <c r="B11" s="274"/>
      <c r="C11" s="326" t="s">
        <v>126</v>
      </c>
      <c r="D11" s="327" t="s">
        <v>25</v>
      </c>
      <c r="E11" s="274"/>
      <c r="F11" s="274"/>
      <c r="G11" s="274"/>
      <c r="H11" s="274"/>
      <c r="I11" s="274">
        <v>5</v>
      </c>
      <c r="J11" s="274"/>
      <c r="K11" s="274">
        <v>5</v>
      </c>
      <c r="L11" s="325"/>
      <c r="M11" s="325">
        <v>5</v>
      </c>
      <c r="N11" s="325"/>
      <c r="O11" s="325">
        <f>K11</f>
        <v>5</v>
      </c>
      <c r="P11" s="274">
        <f t="shared" ref="P11:P17" si="0">O11/W11*V11/1000</f>
        <v>0.18</v>
      </c>
      <c r="Q11" s="274">
        <f t="shared" ref="Q11:Q17" si="1">O11*X11/1000</f>
        <v>0.09</v>
      </c>
      <c r="R11" s="274"/>
      <c r="S11" s="275"/>
      <c r="T11" s="274"/>
      <c r="U11" s="274">
        <v>1</v>
      </c>
      <c r="V11" s="328">
        <v>72</v>
      </c>
      <c r="W11" s="328">
        <v>2</v>
      </c>
      <c r="X11" s="329">
        <v>18</v>
      </c>
      <c r="Y11" s="274"/>
    </row>
    <row r="12" spans="1:25" s="276" customFormat="1">
      <c r="A12" s="323"/>
      <c r="B12" s="274"/>
      <c r="C12" s="330" t="s">
        <v>130</v>
      </c>
      <c r="D12" s="327"/>
      <c r="E12" s="274"/>
      <c r="F12" s="274"/>
      <c r="G12" s="274"/>
      <c r="H12" s="274"/>
      <c r="I12" s="274"/>
      <c r="J12" s="274"/>
      <c r="K12" s="274"/>
      <c r="L12" s="325"/>
      <c r="M12" s="325"/>
      <c r="N12" s="325"/>
      <c r="O12" s="325"/>
      <c r="P12" s="274"/>
      <c r="Q12" s="274"/>
      <c r="R12" s="274"/>
      <c r="S12" s="275"/>
      <c r="T12" s="274"/>
      <c r="U12" s="274"/>
      <c r="V12" s="328"/>
      <c r="W12" s="328"/>
      <c r="X12" s="329"/>
      <c r="Y12" s="274"/>
    </row>
    <row r="13" spans="1:25" s="276" customFormat="1">
      <c r="A13" s="323"/>
      <c r="B13" s="274"/>
      <c r="C13" s="277" t="s">
        <v>132</v>
      </c>
      <c r="D13" s="327"/>
      <c r="E13" s="274"/>
      <c r="F13" s="274"/>
      <c r="G13" s="274"/>
      <c r="H13" s="274"/>
      <c r="I13" s="274"/>
      <c r="J13" s="274"/>
      <c r="K13" s="274"/>
      <c r="L13" s="325"/>
      <c r="M13" s="325"/>
      <c r="N13" s="325"/>
      <c r="O13" s="325"/>
      <c r="P13" s="274"/>
      <c r="Q13" s="274"/>
      <c r="R13" s="274"/>
      <c r="S13" s="275"/>
      <c r="T13" s="274"/>
      <c r="U13" s="274"/>
      <c r="V13" s="328"/>
      <c r="W13" s="328"/>
      <c r="X13" s="329"/>
      <c r="Y13" s="274"/>
    </row>
    <row r="14" spans="1:25" s="276" customFormat="1">
      <c r="A14" s="320" t="s">
        <v>124</v>
      </c>
      <c r="B14" s="278"/>
      <c r="C14" s="331" t="s">
        <v>127</v>
      </c>
      <c r="D14" s="332" t="s">
        <v>25</v>
      </c>
      <c r="E14" s="278"/>
      <c r="F14" s="278"/>
      <c r="G14" s="278"/>
      <c r="H14" s="278"/>
      <c r="I14" s="278">
        <v>2</v>
      </c>
      <c r="J14" s="278"/>
      <c r="K14" s="278">
        <v>2</v>
      </c>
      <c r="L14" s="322"/>
      <c r="M14" s="322">
        <v>2</v>
      </c>
      <c r="N14" s="322"/>
      <c r="O14" s="325">
        <f t="shared" ref="O14:O17" si="2">K14</f>
        <v>2</v>
      </c>
      <c r="P14" s="278">
        <f t="shared" si="0"/>
        <v>7.1999999999999995E-2</v>
      </c>
      <c r="Q14" s="278">
        <f t="shared" si="1"/>
        <v>3.5999999999999997E-2</v>
      </c>
      <c r="R14" s="278"/>
      <c r="S14" s="279"/>
      <c r="T14" s="278"/>
      <c r="U14" s="278">
        <v>1</v>
      </c>
      <c r="V14" s="333">
        <v>72</v>
      </c>
      <c r="W14" s="333">
        <v>2</v>
      </c>
      <c r="X14" s="334">
        <v>18</v>
      </c>
      <c r="Y14" s="278"/>
    </row>
    <row r="15" spans="1:25" s="276" customFormat="1">
      <c r="A15" s="320"/>
      <c r="B15" s="278"/>
      <c r="C15" s="330" t="s">
        <v>130</v>
      </c>
      <c r="D15" s="332"/>
      <c r="E15" s="278"/>
      <c r="F15" s="278"/>
      <c r="G15" s="278"/>
      <c r="H15" s="278"/>
      <c r="I15" s="278"/>
      <c r="J15" s="278"/>
      <c r="K15" s="278"/>
      <c r="L15" s="322"/>
      <c r="M15" s="322"/>
      <c r="N15" s="322"/>
      <c r="O15" s="325"/>
      <c r="P15" s="278"/>
      <c r="Q15" s="278"/>
      <c r="R15" s="278"/>
      <c r="S15" s="279"/>
      <c r="T15" s="278"/>
      <c r="U15" s="278"/>
      <c r="V15" s="333"/>
      <c r="W15" s="333"/>
      <c r="X15" s="334"/>
      <c r="Y15" s="278"/>
    </row>
    <row r="16" spans="1:25" s="276" customFormat="1">
      <c r="A16" s="320"/>
      <c r="B16" s="278"/>
      <c r="C16" s="277" t="s">
        <v>133</v>
      </c>
      <c r="D16" s="332"/>
      <c r="E16" s="278"/>
      <c r="F16" s="278"/>
      <c r="G16" s="278"/>
      <c r="H16" s="278"/>
      <c r="I16" s="278"/>
      <c r="J16" s="278"/>
      <c r="K16" s="278"/>
      <c r="L16" s="322"/>
      <c r="M16" s="322"/>
      <c r="N16" s="322"/>
      <c r="O16" s="325"/>
      <c r="P16" s="278"/>
      <c r="Q16" s="278"/>
      <c r="R16" s="278"/>
      <c r="S16" s="279"/>
      <c r="T16" s="278"/>
      <c r="U16" s="278"/>
      <c r="V16" s="333"/>
      <c r="W16" s="333"/>
      <c r="X16" s="334"/>
      <c r="Y16" s="278"/>
    </row>
    <row r="17" spans="1:25" s="276" customFormat="1" ht="25.5">
      <c r="A17" s="320" t="s">
        <v>124</v>
      </c>
      <c r="B17" s="278"/>
      <c r="C17" s="331" t="s">
        <v>128</v>
      </c>
      <c r="D17" s="332" t="s">
        <v>25</v>
      </c>
      <c r="E17" s="278"/>
      <c r="F17" s="278"/>
      <c r="G17" s="278"/>
      <c r="H17" s="278"/>
      <c r="I17" s="278"/>
      <c r="J17" s="278">
        <v>1</v>
      </c>
      <c r="K17" s="278">
        <v>1</v>
      </c>
      <c r="L17" s="322"/>
      <c r="M17" s="322">
        <v>1</v>
      </c>
      <c r="N17" s="322"/>
      <c r="O17" s="325">
        <f t="shared" si="2"/>
        <v>1</v>
      </c>
      <c r="P17" s="278">
        <f t="shared" si="0"/>
        <v>3.5999999999999997E-2</v>
      </c>
      <c r="Q17" s="278">
        <f t="shared" si="1"/>
        <v>1.7999999999999999E-2</v>
      </c>
      <c r="R17" s="278"/>
      <c r="S17" s="279"/>
      <c r="T17" s="278"/>
      <c r="U17" s="278">
        <v>1</v>
      </c>
      <c r="V17" s="333">
        <v>72</v>
      </c>
      <c r="W17" s="333">
        <v>2</v>
      </c>
      <c r="X17" s="334">
        <v>18</v>
      </c>
      <c r="Y17" s="278"/>
    </row>
    <row r="18" spans="1:25" s="276" customFormat="1" ht="17.25" customHeight="1">
      <c r="A18" s="320"/>
      <c r="B18" s="278"/>
      <c r="C18" s="330" t="s">
        <v>130</v>
      </c>
      <c r="D18" s="332"/>
      <c r="E18" s="278"/>
      <c r="F18" s="278"/>
      <c r="G18" s="278"/>
      <c r="H18" s="278"/>
      <c r="I18" s="278"/>
      <c r="J18" s="278"/>
      <c r="K18" s="278"/>
      <c r="L18" s="322"/>
      <c r="M18" s="322"/>
      <c r="N18" s="322"/>
      <c r="O18" s="325"/>
      <c r="P18" s="278"/>
      <c r="Q18" s="278"/>
      <c r="R18" s="278"/>
      <c r="S18" s="279"/>
      <c r="T18" s="278"/>
      <c r="U18" s="278"/>
      <c r="V18" s="333"/>
      <c r="W18" s="333"/>
      <c r="X18" s="334"/>
      <c r="Y18" s="278"/>
    </row>
    <row r="19" spans="1:25" s="273" customFormat="1">
      <c r="A19" s="336"/>
      <c r="B19" s="335"/>
      <c r="C19" s="335"/>
      <c r="D19" s="335"/>
      <c r="E19" s="335"/>
      <c r="F19" s="337"/>
    </row>
    <row r="20" spans="1:25" s="273" customFormat="1">
      <c r="A20" s="33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P20" s="414"/>
    </row>
    <row r="21" spans="1:25">
      <c r="A21" s="335"/>
    </row>
    <row r="22" spans="1:25">
      <c r="A22" s="338"/>
    </row>
  </sheetData>
  <mergeCells count="17">
    <mergeCell ref="F1:F3"/>
    <mergeCell ref="A1:A3"/>
    <mergeCell ref="B1:B3"/>
    <mergeCell ref="C1:C3"/>
    <mergeCell ref="D1:D3"/>
    <mergeCell ref="E1:E3"/>
    <mergeCell ref="X1:X3"/>
    <mergeCell ref="Y1:Y3"/>
    <mergeCell ref="G1:G3"/>
    <mergeCell ref="H1:K1"/>
    <mergeCell ref="L1:Q1"/>
    <mergeCell ref="H2:K2"/>
    <mergeCell ref="L2:Q2"/>
    <mergeCell ref="R1:R3"/>
    <mergeCell ref="S1:S3"/>
    <mergeCell ref="T1:U2"/>
    <mergeCell ref="V1:W2"/>
  </mergeCells>
  <pageMargins left="0.70866141732283472" right="0.70866141732283472" top="0.74803149606299213" bottom="0.74803149606299213" header="0.31496062992125984" footer="0.31496062992125984"/>
  <pageSetup paperSize="9" firstPageNumber="25" orientation="landscape" useFirstPageNumber="1" r:id="rId1"/>
  <headerFooter>
    <oddFooter>&amp;LКл.БП-СВ-Утил._изм&amp;CСписък № 3 изл. ОБВВПИ - 2023&amp;R&amp;P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view="pageLayout" zoomScaleNormal="100" workbookViewId="0">
      <selection activeCell="C18" sqref="C18"/>
    </sheetView>
  </sheetViews>
  <sheetFormatPr defaultColWidth="7.42578125" defaultRowHeight="12.75"/>
  <cols>
    <col min="1" max="2" width="7.42578125" style="381"/>
    <col min="3" max="3" width="37.140625" style="380" customWidth="1"/>
    <col min="4" max="7" width="4.42578125" style="380" customWidth="1"/>
    <col min="8" max="11" width="7.42578125" style="380"/>
    <col min="12" max="15" width="7.42578125" style="382"/>
    <col min="16" max="17" width="7.42578125" style="383"/>
    <col min="18" max="19" width="7.42578125" style="384"/>
    <col min="20" max="24" width="7.42578125" style="385"/>
    <col min="25" max="25" width="7.42578125" style="384"/>
    <col min="26" max="16384" width="7.42578125" style="380"/>
  </cols>
  <sheetData>
    <row r="1" spans="1:25" s="343" customFormat="1" ht="21.75" customHeight="1">
      <c r="A1" s="495" t="s">
        <v>0</v>
      </c>
      <c r="B1" s="495" t="s">
        <v>39</v>
      </c>
      <c r="C1" s="495" t="s">
        <v>32</v>
      </c>
      <c r="D1" s="498" t="s">
        <v>27</v>
      </c>
      <c r="E1" s="498" t="s">
        <v>28</v>
      </c>
      <c r="F1" s="498" t="s">
        <v>29</v>
      </c>
      <c r="G1" s="498" t="s">
        <v>30</v>
      </c>
      <c r="H1" s="495" t="s">
        <v>135</v>
      </c>
      <c r="I1" s="495"/>
      <c r="J1" s="495"/>
      <c r="K1" s="495"/>
      <c r="L1" s="494" t="s">
        <v>23</v>
      </c>
      <c r="M1" s="494"/>
      <c r="N1" s="494"/>
      <c r="O1" s="494"/>
      <c r="P1" s="494"/>
      <c r="Q1" s="494"/>
      <c r="R1" s="493" t="s">
        <v>6</v>
      </c>
      <c r="S1" s="493" t="s">
        <v>7</v>
      </c>
      <c r="T1" s="494" t="s">
        <v>40</v>
      </c>
      <c r="U1" s="494"/>
      <c r="V1" s="494" t="s">
        <v>41</v>
      </c>
      <c r="W1" s="494"/>
      <c r="X1" s="493" t="s">
        <v>42</v>
      </c>
      <c r="Y1" s="493" t="s">
        <v>11</v>
      </c>
    </row>
    <row r="2" spans="1:25" s="343" customFormat="1" ht="12" customHeight="1">
      <c r="A2" s="495"/>
      <c r="B2" s="495"/>
      <c r="C2" s="495"/>
      <c r="D2" s="498"/>
      <c r="E2" s="498"/>
      <c r="F2" s="498"/>
      <c r="G2" s="498"/>
      <c r="H2" s="495" t="s">
        <v>43</v>
      </c>
      <c r="I2" s="495"/>
      <c r="J2" s="495"/>
      <c r="K2" s="495"/>
      <c r="L2" s="496" t="s">
        <v>43</v>
      </c>
      <c r="M2" s="496"/>
      <c r="N2" s="496"/>
      <c r="O2" s="496"/>
      <c r="P2" s="497" t="s">
        <v>14</v>
      </c>
      <c r="Q2" s="497" t="s">
        <v>15</v>
      </c>
      <c r="R2" s="493"/>
      <c r="S2" s="493"/>
      <c r="T2" s="493" t="s">
        <v>16</v>
      </c>
      <c r="U2" s="493" t="s">
        <v>17</v>
      </c>
      <c r="V2" s="493" t="s">
        <v>44</v>
      </c>
      <c r="W2" s="493" t="s">
        <v>45</v>
      </c>
      <c r="X2" s="493"/>
      <c r="Y2" s="493"/>
    </row>
    <row r="3" spans="1:25" s="345" customFormat="1">
      <c r="A3" s="495"/>
      <c r="B3" s="495"/>
      <c r="C3" s="495"/>
      <c r="D3" s="498"/>
      <c r="E3" s="498"/>
      <c r="F3" s="498"/>
      <c r="G3" s="498"/>
      <c r="H3" s="292" t="s">
        <v>20</v>
      </c>
      <c r="I3" s="293" t="s">
        <v>21</v>
      </c>
      <c r="J3" s="292" t="s">
        <v>22</v>
      </c>
      <c r="K3" s="292" t="s">
        <v>37</v>
      </c>
      <c r="L3" s="294" t="s">
        <v>20</v>
      </c>
      <c r="M3" s="294" t="s">
        <v>21</v>
      </c>
      <c r="N3" s="294" t="s">
        <v>22</v>
      </c>
      <c r="O3" s="294" t="s">
        <v>23</v>
      </c>
      <c r="P3" s="497"/>
      <c r="Q3" s="497"/>
      <c r="R3" s="493"/>
      <c r="S3" s="493"/>
      <c r="T3" s="493"/>
      <c r="U3" s="493"/>
      <c r="V3" s="493"/>
      <c r="W3" s="493"/>
      <c r="X3" s="493"/>
      <c r="Y3" s="493"/>
    </row>
    <row r="4" spans="1:25" s="345" customFormat="1">
      <c r="A4" s="289"/>
      <c r="B4" s="289"/>
      <c r="C4" s="290" t="s">
        <v>56</v>
      </c>
      <c r="D4" s="291"/>
      <c r="E4" s="291"/>
      <c r="F4" s="291"/>
      <c r="G4" s="291"/>
      <c r="H4" s="292"/>
      <c r="I4" s="293"/>
      <c r="J4" s="292"/>
      <c r="K4" s="292"/>
      <c r="L4" s="294"/>
      <c r="M4" s="294"/>
      <c r="N4" s="294"/>
      <c r="O4" s="294"/>
      <c r="P4" s="295"/>
      <c r="Q4" s="295"/>
      <c r="R4" s="296"/>
      <c r="S4" s="296"/>
      <c r="T4" s="296"/>
      <c r="U4" s="296"/>
      <c r="V4" s="296"/>
      <c r="W4" s="296"/>
      <c r="X4" s="296"/>
      <c r="Y4" s="296"/>
    </row>
    <row r="5" spans="1:25" s="345" customFormat="1" ht="140.25">
      <c r="A5" s="340"/>
      <c r="B5" s="340"/>
      <c r="C5" s="386" t="s">
        <v>138</v>
      </c>
      <c r="D5" s="341"/>
      <c r="E5" s="341"/>
      <c r="F5" s="341"/>
      <c r="G5" s="341"/>
      <c r="H5" s="292"/>
      <c r="I5" s="293"/>
      <c r="J5" s="292"/>
      <c r="K5" s="292"/>
      <c r="L5" s="294"/>
      <c r="M5" s="294"/>
      <c r="N5" s="294"/>
      <c r="O5" s="294"/>
      <c r="P5" s="344"/>
      <c r="Q5" s="344"/>
      <c r="R5" s="342"/>
      <c r="S5" s="342"/>
      <c r="T5" s="342"/>
      <c r="U5" s="342"/>
      <c r="V5" s="342"/>
      <c r="W5" s="342"/>
      <c r="X5" s="342"/>
      <c r="Y5" s="342"/>
    </row>
    <row r="6" spans="1:25" s="345" customFormat="1" ht="25.5">
      <c r="A6" s="346"/>
      <c r="B6" s="346"/>
      <c r="C6" s="347" t="s">
        <v>137</v>
      </c>
      <c r="D6" s="348"/>
      <c r="E6" s="349"/>
      <c r="F6" s="349"/>
      <c r="G6" s="349"/>
      <c r="H6" s="292"/>
      <c r="I6" s="292"/>
      <c r="J6" s="292"/>
      <c r="K6" s="292"/>
      <c r="L6" s="350"/>
      <c r="M6" s="350"/>
      <c r="N6" s="350"/>
      <c r="O6" s="350"/>
      <c r="P6" s="351"/>
      <c r="Q6" s="351"/>
      <c r="R6" s="352"/>
      <c r="S6" s="353"/>
      <c r="T6" s="354"/>
      <c r="U6" s="354"/>
      <c r="V6" s="355"/>
      <c r="W6" s="355"/>
      <c r="X6" s="356"/>
      <c r="Y6" s="352"/>
    </row>
    <row r="7" spans="1:25" s="364" customFormat="1">
      <c r="A7" s="357"/>
      <c r="B7" s="357"/>
      <c r="C7" s="358" t="s">
        <v>46</v>
      </c>
      <c r="D7" s="359"/>
      <c r="E7" s="359"/>
      <c r="F7" s="359"/>
      <c r="G7" s="359"/>
      <c r="H7" s="360"/>
      <c r="I7" s="360"/>
      <c r="J7" s="360"/>
      <c r="K7" s="360"/>
      <c r="L7" s="361"/>
      <c r="M7" s="361"/>
      <c r="N7" s="361"/>
      <c r="O7" s="361"/>
      <c r="P7" s="362"/>
      <c r="Q7" s="362"/>
      <c r="R7" s="363"/>
      <c r="S7" s="363"/>
      <c r="T7" s="363"/>
      <c r="U7" s="363"/>
      <c r="V7" s="363"/>
      <c r="W7" s="363"/>
      <c r="X7" s="363"/>
      <c r="Y7" s="363"/>
    </row>
    <row r="8" spans="1:25" s="345" customFormat="1" ht="25.5">
      <c r="A8" s="346"/>
      <c r="B8" s="346"/>
      <c r="C8" s="297" t="s">
        <v>47</v>
      </c>
      <c r="D8" s="348"/>
      <c r="E8" s="349"/>
      <c r="F8" s="349"/>
      <c r="G8" s="349"/>
      <c r="H8" s="292"/>
      <c r="I8" s="292"/>
      <c r="J8" s="292"/>
      <c r="K8" s="292"/>
      <c r="L8" s="350"/>
      <c r="M8" s="350"/>
      <c r="N8" s="350"/>
      <c r="O8" s="350"/>
      <c r="P8" s="351"/>
      <c r="Q8" s="351"/>
      <c r="R8" s="352"/>
      <c r="S8" s="354"/>
      <c r="T8" s="354"/>
      <c r="U8" s="354"/>
      <c r="V8" s="355"/>
      <c r="W8" s="355"/>
      <c r="X8" s="356"/>
      <c r="Y8" s="352"/>
    </row>
    <row r="9" spans="1:25" s="345" customFormat="1">
      <c r="A9" s="365"/>
      <c r="B9" s="366"/>
      <c r="C9" s="215" t="s">
        <v>136</v>
      </c>
      <c r="D9" s="367"/>
      <c r="E9" s="368"/>
      <c r="F9" s="365"/>
      <c r="G9" s="365"/>
      <c r="H9" s="365"/>
      <c r="I9" s="365"/>
      <c r="J9" s="365"/>
      <c r="K9" s="365"/>
      <c r="L9" s="369"/>
      <c r="M9" s="369"/>
      <c r="N9" s="369"/>
      <c r="O9" s="366"/>
      <c r="P9" s="370"/>
      <c r="Q9" s="371"/>
      <c r="R9" s="354"/>
      <c r="S9" s="372"/>
      <c r="T9" s="354"/>
      <c r="U9" s="354"/>
      <c r="V9" s="354"/>
      <c r="W9" s="354"/>
      <c r="X9" s="354"/>
      <c r="Y9" s="373"/>
    </row>
    <row r="10" spans="1:25" s="377" customFormat="1" ht="25.5">
      <c r="A10" s="292">
        <v>1</v>
      </c>
      <c r="B10" s="303" t="s">
        <v>48</v>
      </c>
      <c r="C10" s="298" t="s">
        <v>49</v>
      </c>
      <c r="D10" s="298" t="s">
        <v>25</v>
      </c>
      <c r="E10" s="299">
        <v>0</v>
      </c>
      <c r="F10" s="299">
        <v>0</v>
      </c>
      <c r="G10" s="299">
        <v>0</v>
      </c>
      <c r="H10" s="299"/>
      <c r="I10" s="299"/>
      <c r="J10" s="299">
        <v>1</v>
      </c>
      <c r="K10" s="299">
        <v>1</v>
      </c>
      <c r="L10" s="304">
        <f t="shared" ref="L10:N10" si="0">SUM(H10)</f>
        <v>0</v>
      </c>
      <c r="M10" s="304">
        <f t="shared" si="0"/>
        <v>0</v>
      </c>
      <c r="N10" s="304">
        <f t="shared" si="0"/>
        <v>1</v>
      </c>
      <c r="O10" s="305">
        <f t="shared" ref="O10" si="1">SUM(L10+M10+N10)</f>
        <v>1</v>
      </c>
      <c r="P10" s="306">
        <v>3.0000000000000001E-3</v>
      </c>
      <c r="Q10" s="307">
        <f t="shared" ref="Q10" si="2">SUM(O10*X10)/1000</f>
        <v>3.2000000000000002E-3</v>
      </c>
      <c r="R10" s="300"/>
      <c r="S10" s="300"/>
      <c r="T10" s="301"/>
      <c r="U10" s="302">
        <v>1</v>
      </c>
      <c r="V10" s="308"/>
      <c r="W10" s="302">
        <v>1</v>
      </c>
      <c r="X10" s="309">
        <v>3.2</v>
      </c>
      <c r="Y10" s="300"/>
    </row>
    <row r="11" spans="1:25" s="377" customFormat="1">
      <c r="A11" s="292"/>
      <c r="B11" s="294"/>
      <c r="C11" s="378" t="s">
        <v>23</v>
      </c>
      <c r="D11" s="348"/>
      <c r="E11" s="292"/>
      <c r="F11" s="292"/>
      <c r="G11" s="292"/>
      <c r="H11" s="292"/>
      <c r="I11" s="292"/>
      <c r="J11" s="292"/>
      <c r="K11" s="292"/>
      <c r="L11" s="374"/>
      <c r="M11" s="374"/>
      <c r="N11" s="374"/>
      <c r="O11" s="294"/>
      <c r="P11" s="379">
        <f>SUM(P10)</f>
        <v>3.0000000000000001E-3</v>
      </c>
      <c r="Q11" s="375"/>
      <c r="R11" s="355"/>
      <c r="S11" s="355"/>
      <c r="T11" s="355"/>
      <c r="U11" s="355"/>
      <c r="V11" s="355"/>
      <c r="W11" s="355"/>
      <c r="X11" s="355"/>
      <c r="Y11" s="376"/>
    </row>
    <row r="12" spans="1:25" s="345" customFormat="1">
      <c r="A12" s="365"/>
      <c r="B12" s="366"/>
      <c r="C12" s="217" t="s">
        <v>71</v>
      </c>
      <c r="D12" s="367"/>
      <c r="E12" s="365"/>
      <c r="F12" s="365"/>
      <c r="G12" s="365"/>
      <c r="H12" s="365"/>
      <c r="I12" s="365"/>
      <c r="J12" s="365"/>
      <c r="K12" s="365"/>
      <c r="L12" s="369"/>
      <c r="M12" s="369"/>
      <c r="N12" s="369"/>
      <c r="O12" s="366"/>
      <c r="P12" s="370"/>
      <c r="Q12" s="371"/>
      <c r="R12" s="354"/>
      <c r="S12" s="354"/>
      <c r="T12" s="354"/>
      <c r="U12" s="354"/>
      <c r="V12" s="354"/>
      <c r="W12" s="354"/>
      <c r="X12" s="354"/>
      <c r="Y12" s="373"/>
    </row>
    <row r="13" spans="1:25" s="377" customFormat="1">
      <c r="A13" s="292">
        <v>1</v>
      </c>
      <c r="B13" s="303" t="s">
        <v>48</v>
      </c>
      <c r="C13" s="298" t="s">
        <v>72</v>
      </c>
      <c r="D13" s="298" t="s">
        <v>25</v>
      </c>
      <c r="E13" s="299">
        <v>0</v>
      </c>
      <c r="F13" s="299">
        <v>0</v>
      </c>
      <c r="G13" s="299">
        <v>0</v>
      </c>
      <c r="H13" s="299"/>
      <c r="I13" s="299"/>
      <c r="J13" s="299">
        <v>1</v>
      </c>
      <c r="K13" s="299">
        <v>1</v>
      </c>
      <c r="L13" s="304">
        <f t="shared" ref="L13:N13" si="3">SUM(H13)</f>
        <v>0</v>
      </c>
      <c r="M13" s="304">
        <f t="shared" si="3"/>
        <v>0</v>
      </c>
      <c r="N13" s="304">
        <f t="shared" si="3"/>
        <v>1</v>
      </c>
      <c r="O13" s="305">
        <f t="shared" ref="O13" si="4">SUM(L13+M13+N13)</f>
        <v>1</v>
      </c>
      <c r="P13" s="306">
        <v>3.0000000000000001E-3</v>
      </c>
      <c r="Q13" s="307">
        <f t="shared" ref="Q13" si="5">SUM(O13*X13)/1000</f>
        <v>3.2000000000000002E-3</v>
      </c>
      <c r="R13" s="300"/>
      <c r="S13" s="300"/>
      <c r="T13" s="301"/>
      <c r="U13" s="302">
        <v>1</v>
      </c>
      <c r="V13" s="308"/>
      <c r="W13" s="302">
        <v>1</v>
      </c>
      <c r="X13" s="309">
        <v>3.2</v>
      </c>
      <c r="Y13" s="300"/>
    </row>
    <row r="14" spans="1:25">
      <c r="A14" s="292"/>
      <c r="B14" s="294"/>
      <c r="C14" s="378" t="s">
        <v>23</v>
      </c>
      <c r="D14" s="348"/>
      <c r="E14" s="292"/>
      <c r="F14" s="292"/>
      <c r="G14" s="292"/>
      <c r="H14" s="292"/>
      <c r="I14" s="292"/>
      <c r="J14" s="292"/>
      <c r="K14" s="292"/>
      <c r="L14" s="374"/>
      <c r="M14" s="374"/>
      <c r="N14" s="374"/>
      <c r="O14" s="294"/>
      <c r="P14" s="379">
        <f>SUM(P13)</f>
        <v>3.0000000000000001E-3</v>
      </c>
      <c r="Q14" s="375"/>
      <c r="R14" s="355"/>
      <c r="S14" s="355"/>
      <c r="T14" s="355"/>
      <c r="U14" s="355"/>
      <c r="V14" s="355"/>
      <c r="W14" s="355"/>
      <c r="X14" s="355"/>
      <c r="Y14" s="376"/>
    </row>
  </sheetData>
  <mergeCells count="23">
    <mergeCell ref="F1:F3"/>
    <mergeCell ref="A1:A3"/>
    <mergeCell ref="B1:B3"/>
    <mergeCell ref="C1:C3"/>
    <mergeCell ref="D1:D3"/>
    <mergeCell ref="E1:E3"/>
    <mergeCell ref="G1:G3"/>
    <mergeCell ref="H1:K1"/>
    <mergeCell ref="L1:Q1"/>
    <mergeCell ref="R1:R3"/>
    <mergeCell ref="S1:S3"/>
    <mergeCell ref="W2:W3"/>
    <mergeCell ref="V1:W1"/>
    <mergeCell ref="X1:X3"/>
    <mergeCell ref="Y1:Y3"/>
    <mergeCell ref="H2:K2"/>
    <mergeCell ref="L2:O2"/>
    <mergeCell ref="P2:P3"/>
    <mergeCell ref="Q2:Q3"/>
    <mergeCell ref="T2:T3"/>
    <mergeCell ref="U2:U3"/>
    <mergeCell ref="V2:V3"/>
    <mergeCell ref="T1:U1"/>
  </mergeCells>
  <pageMargins left="0.70866141732283472" right="0.70866141732283472" top="0.74803149606299213" bottom="0.74803149606299213" header="0.31496062992125984" footer="0.31496062992125984"/>
  <pageSetup paperSize="9" firstPageNumber="27" orientation="landscape" useFirstPageNumber="1" r:id="rId1"/>
  <headerFooter>
    <oddFooter>&amp;LКл.БП-ВВС-Утил_изм&amp;CСписък № 3 изл. ОБВВПИ - 2023&amp;R&amp;P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C34"/>
  <sheetViews>
    <sheetView view="pageLayout" topLeftCell="D7" zoomScaleNormal="100" zoomScaleSheetLayoutView="90" workbookViewId="0">
      <selection activeCell="P26" sqref="P25:P26"/>
    </sheetView>
  </sheetViews>
  <sheetFormatPr defaultColWidth="8.85546875" defaultRowHeight="15"/>
  <cols>
    <col min="1" max="1" width="3.42578125" style="3" customWidth="1"/>
    <col min="2" max="2" width="5" style="3" customWidth="1"/>
    <col min="3" max="3" width="60.7109375" style="3" customWidth="1"/>
    <col min="4" max="4" width="3.5703125" style="3" customWidth="1"/>
    <col min="5" max="7" width="3.42578125" style="3" customWidth="1"/>
    <col min="8" max="12" width="4.7109375" style="3" customWidth="1"/>
    <col min="13" max="13" width="7" style="3" customWidth="1"/>
    <col min="14" max="18" width="4.7109375" style="3" customWidth="1"/>
    <col min="19" max="19" width="7.140625" style="408" customWidth="1"/>
    <col min="20" max="21" width="8.42578125" style="3" customWidth="1"/>
    <col min="22" max="24" width="3.42578125" style="3" customWidth="1"/>
    <col min="25" max="25" width="9" style="3" customWidth="1"/>
    <col min="26" max="26" width="6.5703125" style="3" customWidth="1"/>
    <col min="27" max="27" width="9" style="3" customWidth="1"/>
    <col min="28" max="28" width="7.42578125" style="3" customWidth="1"/>
    <col min="29" max="29" width="3.42578125" style="3" customWidth="1"/>
    <col min="30" max="16384" width="8.85546875" style="3"/>
  </cols>
  <sheetData>
    <row r="1" spans="1:29" ht="15" customHeight="1">
      <c r="A1" s="499" t="s">
        <v>0</v>
      </c>
      <c r="B1" s="4"/>
      <c r="C1" s="5"/>
      <c r="D1" s="500" t="s">
        <v>1</v>
      </c>
      <c r="E1" s="484" t="s">
        <v>2</v>
      </c>
      <c r="F1" s="484" t="s">
        <v>3</v>
      </c>
      <c r="G1" s="486" t="s">
        <v>4</v>
      </c>
      <c r="H1" s="6" t="s">
        <v>53</v>
      </c>
      <c r="I1" s="54"/>
      <c r="J1" s="54"/>
      <c r="K1" s="55"/>
      <c r="L1" s="55"/>
      <c r="M1" s="56"/>
      <c r="N1" s="57" t="s">
        <v>5</v>
      </c>
      <c r="O1" s="58"/>
      <c r="P1" s="58"/>
      <c r="Q1" s="58"/>
      <c r="R1" s="58"/>
      <c r="S1" s="398"/>
      <c r="T1" s="58"/>
      <c r="U1" s="75"/>
      <c r="V1" s="507" t="s">
        <v>6</v>
      </c>
      <c r="W1" s="486" t="s">
        <v>7</v>
      </c>
      <c r="X1" s="76" t="s">
        <v>8</v>
      </c>
      <c r="Y1" s="99"/>
      <c r="Z1" s="76" t="s">
        <v>9</v>
      </c>
      <c r="AA1" s="100"/>
      <c r="AB1" s="504" t="s">
        <v>10</v>
      </c>
      <c r="AC1" s="506" t="s">
        <v>11</v>
      </c>
    </row>
    <row r="2" spans="1:29">
      <c r="A2" s="499"/>
      <c r="B2" s="7"/>
      <c r="C2" s="8"/>
      <c r="D2" s="500"/>
      <c r="E2" s="484"/>
      <c r="F2" s="484"/>
      <c r="G2" s="486"/>
      <c r="H2" s="9"/>
      <c r="I2" s="59"/>
      <c r="J2" s="59"/>
      <c r="K2" s="60"/>
      <c r="L2" s="60"/>
      <c r="M2" s="61"/>
      <c r="N2" s="62"/>
      <c r="O2" s="63"/>
      <c r="P2" s="63"/>
      <c r="Q2" s="63"/>
      <c r="R2" s="63"/>
      <c r="S2" s="399"/>
      <c r="T2" s="77"/>
      <c r="U2" s="78"/>
      <c r="V2" s="507"/>
      <c r="W2" s="486"/>
      <c r="X2" s="79" t="s">
        <v>12</v>
      </c>
      <c r="Y2" s="101"/>
      <c r="Z2" s="79" t="s">
        <v>13</v>
      </c>
      <c r="AA2" s="102"/>
      <c r="AB2" s="504"/>
      <c r="AC2" s="506"/>
    </row>
    <row r="3" spans="1:29" ht="15" customHeight="1">
      <c r="A3" s="499"/>
      <c r="B3" s="7"/>
      <c r="C3" s="8"/>
      <c r="D3" s="500"/>
      <c r="E3" s="484"/>
      <c r="F3" s="484"/>
      <c r="G3" s="486"/>
      <c r="H3" s="10" t="s">
        <v>12</v>
      </c>
      <c r="I3" s="64"/>
      <c r="J3" s="64"/>
      <c r="K3" s="65"/>
      <c r="L3" s="65"/>
      <c r="M3" s="66"/>
      <c r="N3" s="10" t="s">
        <v>12</v>
      </c>
      <c r="O3" s="65"/>
      <c r="P3" s="65"/>
      <c r="Q3" s="65"/>
      <c r="R3" s="65"/>
      <c r="S3" s="400"/>
      <c r="T3" s="80"/>
      <c r="U3" s="81"/>
      <c r="V3" s="507"/>
      <c r="W3" s="484"/>
      <c r="X3" s="501" t="s">
        <v>16</v>
      </c>
      <c r="Y3" s="508" t="s">
        <v>17</v>
      </c>
      <c r="Z3" s="509" t="s">
        <v>18</v>
      </c>
      <c r="AA3" s="501" t="s">
        <v>19</v>
      </c>
      <c r="AB3" s="505"/>
      <c r="AC3" s="506"/>
    </row>
    <row r="4" spans="1:29">
      <c r="A4" s="499"/>
      <c r="B4" s="7" t="s">
        <v>31</v>
      </c>
      <c r="C4" s="8" t="s">
        <v>50</v>
      </c>
      <c r="D4" s="500"/>
      <c r="E4" s="484"/>
      <c r="F4" s="484"/>
      <c r="G4" s="486"/>
      <c r="H4" s="10" t="s">
        <v>51</v>
      </c>
      <c r="I4" s="64"/>
      <c r="J4" s="64"/>
      <c r="K4" s="65"/>
      <c r="L4" s="65"/>
      <c r="M4" s="66"/>
      <c r="N4" s="10" t="s">
        <v>51</v>
      </c>
      <c r="O4" s="65"/>
      <c r="P4" s="65"/>
      <c r="Q4" s="65"/>
      <c r="R4" s="65"/>
      <c r="S4" s="400"/>
      <c r="T4" s="82" t="s">
        <v>33</v>
      </c>
      <c r="U4" s="83" t="s">
        <v>34</v>
      </c>
      <c r="V4" s="507"/>
      <c r="W4" s="484"/>
      <c r="X4" s="502"/>
      <c r="Y4" s="502"/>
      <c r="Z4" s="502"/>
      <c r="AA4" s="502"/>
      <c r="AB4" s="505"/>
      <c r="AC4" s="506"/>
    </row>
    <row r="5" spans="1:29">
      <c r="A5" s="499"/>
      <c r="B5" s="7"/>
      <c r="C5" s="8"/>
      <c r="D5" s="500"/>
      <c r="E5" s="484"/>
      <c r="F5" s="484"/>
      <c r="G5" s="486"/>
      <c r="H5" s="11"/>
      <c r="I5" s="67"/>
      <c r="J5" s="68"/>
      <c r="K5" s="67"/>
      <c r="L5" s="68"/>
      <c r="M5" s="67"/>
      <c r="N5" s="11"/>
      <c r="O5" s="67"/>
      <c r="P5" s="68"/>
      <c r="Q5" s="67"/>
      <c r="R5" s="68"/>
      <c r="S5" s="401"/>
      <c r="T5" s="82" t="s">
        <v>35</v>
      </c>
      <c r="U5" s="83" t="s">
        <v>35</v>
      </c>
      <c r="V5" s="507"/>
      <c r="W5" s="484"/>
      <c r="X5" s="502"/>
      <c r="Y5" s="502"/>
      <c r="Z5" s="502"/>
      <c r="AA5" s="502"/>
      <c r="AB5" s="505"/>
      <c r="AC5" s="506"/>
    </row>
    <row r="6" spans="1:29">
      <c r="A6" s="499"/>
      <c r="B6" s="7"/>
      <c r="C6" s="8"/>
      <c r="D6" s="500"/>
      <c r="E6" s="484"/>
      <c r="F6" s="484"/>
      <c r="G6" s="486"/>
      <c r="H6" s="12" t="s">
        <v>20</v>
      </c>
      <c r="I6" s="69" t="s">
        <v>21</v>
      </c>
      <c r="J6" s="70" t="s">
        <v>22</v>
      </c>
      <c r="K6" s="69" t="s">
        <v>54</v>
      </c>
      <c r="L6" s="70" t="s">
        <v>55</v>
      </c>
      <c r="M6" s="69" t="s">
        <v>23</v>
      </c>
      <c r="N6" s="12" t="s">
        <v>20</v>
      </c>
      <c r="O6" s="69" t="s">
        <v>21</v>
      </c>
      <c r="P6" s="70" t="s">
        <v>22</v>
      </c>
      <c r="Q6" s="69" t="s">
        <v>54</v>
      </c>
      <c r="R6" s="70" t="s">
        <v>55</v>
      </c>
      <c r="S6" s="402" t="s">
        <v>23</v>
      </c>
      <c r="T6" s="82" t="s">
        <v>36</v>
      </c>
      <c r="U6" s="83" t="s">
        <v>36</v>
      </c>
      <c r="V6" s="507"/>
      <c r="W6" s="484"/>
      <c r="X6" s="502"/>
      <c r="Y6" s="502"/>
      <c r="Z6" s="502"/>
      <c r="AA6" s="502"/>
      <c r="AB6" s="505"/>
      <c r="AC6" s="506"/>
    </row>
    <row r="7" spans="1:29">
      <c r="A7" s="499"/>
      <c r="B7" s="13"/>
      <c r="C7" s="14"/>
      <c r="D7" s="500"/>
      <c r="E7" s="484"/>
      <c r="F7" s="484"/>
      <c r="G7" s="486"/>
      <c r="H7" s="15"/>
      <c r="I7" s="71"/>
      <c r="J7" s="72"/>
      <c r="K7" s="71"/>
      <c r="L7" s="72"/>
      <c r="M7" s="71"/>
      <c r="N7" s="15"/>
      <c r="O7" s="71"/>
      <c r="P7" s="72"/>
      <c r="Q7" s="71"/>
      <c r="R7" s="72"/>
      <c r="S7" s="403"/>
      <c r="T7" s="84"/>
      <c r="U7" s="85"/>
      <c r="V7" s="507"/>
      <c r="W7" s="484"/>
      <c r="X7" s="503"/>
      <c r="Y7" s="503"/>
      <c r="Z7" s="503"/>
      <c r="AA7" s="503"/>
      <c r="AB7" s="505"/>
      <c r="AC7" s="506"/>
    </row>
    <row r="8" spans="1:29" s="442" customFormat="1">
      <c r="A8" s="438">
        <v>1</v>
      </c>
      <c r="B8" s="439">
        <v>2</v>
      </c>
      <c r="C8" s="14">
        <v>3</v>
      </c>
      <c r="D8" s="440">
        <v>4</v>
      </c>
      <c r="E8" s="222">
        <v>5</v>
      </c>
      <c r="F8" s="222">
        <v>6</v>
      </c>
      <c r="G8" s="438">
        <v>7</v>
      </c>
      <c r="H8" s="222">
        <v>8</v>
      </c>
      <c r="I8" s="438">
        <v>9</v>
      </c>
      <c r="J8" s="222">
        <v>10</v>
      </c>
      <c r="K8" s="438">
        <v>11</v>
      </c>
      <c r="L8" s="222">
        <v>12</v>
      </c>
      <c r="M8" s="438">
        <v>13</v>
      </c>
      <c r="N8" s="222">
        <v>14</v>
      </c>
      <c r="O8" s="438">
        <v>15</v>
      </c>
      <c r="P8" s="222">
        <v>16</v>
      </c>
      <c r="Q8" s="438">
        <v>17</v>
      </c>
      <c r="R8" s="222">
        <v>18</v>
      </c>
      <c r="S8" s="441">
        <v>19</v>
      </c>
      <c r="T8" s="222">
        <v>20</v>
      </c>
      <c r="U8" s="438">
        <v>21</v>
      </c>
      <c r="V8" s="222">
        <v>22</v>
      </c>
      <c r="W8" s="438">
        <v>23</v>
      </c>
      <c r="X8" s="222">
        <v>24</v>
      </c>
      <c r="Y8" s="438">
        <v>25</v>
      </c>
      <c r="Z8" s="222">
        <v>26</v>
      </c>
      <c r="AA8" s="438">
        <v>27</v>
      </c>
      <c r="AB8" s="222">
        <v>28</v>
      </c>
      <c r="AC8" s="222">
        <v>29</v>
      </c>
    </row>
    <row r="9" spans="1:29" s="1" customFormat="1" ht="15.75">
      <c r="A9" s="16"/>
      <c r="B9" s="17"/>
      <c r="C9" s="113" t="s">
        <v>56</v>
      </c>
      <c r="D9" s="18"/>
      <c r="E9" s="19"/>
      <c r="F9" s="20"/>
      <c r="G9" s="21"/>
      <c r="H9" s="20"/>
      <c r="I9" s="16"/>
      <c r="J9" s="20"/>
      <c r="K9" s="16"/>
      <c r="L9" s="20"/>
      <c r="M9" s="16"/>
      <c r="N9" s="20"/>
      <c r="O9" s="16"/>
      <c r="P9" s="20"/>
      <c r="Q9" s="16"/>
      <c r="R9" s="20"/>
      <c r="S9" s="404"/>
      <c r="T9" s="20"/>
      <c r="U9" s="16"/>
      <c r="V9" s="20"/>
      <c r="W9" s="16"/>
      <c r="X9" s="20"/>
      <c r="Y9" s="16"/>
      <c r="Z9" s="20"/>
      <c r="AA9" s="16"/>
      <c r="AB9" s="20"/>
      <c r="AC9" s="20"/>
    </row>
    <row r="10" spans="1:29" s="1" customFormat="1" ht="76.5">
      <c r="A10" s="16"/>
      <c r="B10" s="17"/>
      <c r="C10" s="386" t="s">
        <v>138</v>
      </c>
      <c r="D10" s="18"/>
      <c r="E10" s="19"/>
      <c r="F10" s="20"/>
      <c r="G10" s="21"/>
      <c r="H10" s="20"/>
      <c r="I10" s="16"/>
      <c r="J10" s="20"/>
      <c r="K10" s="16"/>
      <c r="L10" s="20"/>
      <c r="M10" s="16"/>
      <c r="N10" s="20"/>
      <c r="O10" s="16"/>
      <c r="P10" s="20"/>
      <c r="Q10" s="16"/>
      <c r="R10" s="20"/>
      <c r="S10" s="404"/>
      <c r="T10" s="20"/>
      <c r="U10" s="16"/>
      <c r="V10" s="20"/>
      <c r="W10" s="16"/>
      <c r="X10" s="20"/>
      <c r="Y10" s="16"/>
      <c r="Z10" s="20"/>
      <c r="AA10" s="16"/>
      <c r="AB10" s="20"/>
      <c r="AC10" s="20"/>
    </row>
    <row r="11" spans="1:29">
      <c r="A11" s="22"/>
      <c r="B11" s="23"/>
      <c r="C11" s="24" t="s">
        <v>57</v>
      </c>
      <c r="D11" s="25"/>
      <c r="E11" s="25"/>
      <c r="F11" s="26"/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405"/>
      <c r="T11" s="28"/>
      <c r="U11" s="28"/>
      <c r="V11" s="86"/>
      <c r="W11" s="86"/>
      <c r="X11" s="87"/>
      <c r="Y11" s="87"/>
      <c r="Z11" s="103"/>
      <c r="AA11" s="103"/>
      <c r="AB11" s="104"/>
      <c r="AC11" s="103"/>
    </row>
    <row r="12" spans="1:29" s="442" customFormat="1">
      <c r="A12" s="443"/>
      <c r="B12" s="444"/>
      <c r="C12" s="445" t="s">
        <v>24</v>
      </c>
      <c r="D12" s="445"/>
      <c r="E12" s="445"/>
      <c r="F12" s="446"/>
      <c r="G12" s="447"/>
      <c r="H12" s="448"/>
      <c r="I12" s="448"/>
      <c r="J12" s="448"/>
      <c r="K12" s="448"/>
      <c r="L12" s="448"/>
      <c r="M12" s="448"/>
      <c r="N12" s="448"/>
      <c r="O12" s="448"/>
      <c r="P12" s="448"/>
      <c r="Q12" s="448"/>
      <c r="R12" s="448"/>
      <c r="S12" s="449"/>
      <c r="T12" s="448"/>
      <c r="U12" s="448"/>
      <c r="V12" s="450"/>
      <c r="W12" s="450"/>
      <c r="X12" s="451"/>
      <c r="Y12" s="451"/>
      <c r="Z12" s="452"/>
      <c r="AA12" s="452"/>
      <c r="AB12" s="453"/>
      <c r="AC12" s="452"/>
    </row>
    <row r="13" spans="1:29">
      <c r="A13" s="22"/>
      <c r="B13" s="23"/>
      <c r="C13" s="24" t="s">
        <v>58</v>
      </c>
      <c r="D13" s="25"/>
      <c r="E13" s="25"/>
      <c r="F13" s="26"/>
      <c r="G13" s="27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405"/>
      <c r="T13" s="28"/>
      <c r="U13" s="28"/>
      <c r="V13" s="86"/>
      <c r="W13" s="86"/>
      <c r="X13" s="87"/>
      <c r="Y13" s="87"/>
      <c r="Z13" s="103"/>
      <c r="AA13" s="103"/>
      <c r="AB13" s="104"/>
      <c r="AC13" s="103"/>
    </row>
    <row r="14" spans="1:29">
      <c r="A14" s="22"/>
      <c r="B14" s="23"/>
      <c r="C14" s="33" t="s">
        <v>60</v>
      </c>
      <c r="D14" s="25"/>
      <c r="E14" s="25"/>
      <c r="F14" s="26"/>
      <c r="G14" s="27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405"/>
      <c r="T14" s="28"/>
      <c r="U14" s="28"/>
      <c r="V14" s="86"/>
      <c r="W14" s="86"/>
      <c r="X14" s="87"/>
      <c r="Y14" s="87"/>
      <c r="Z14" s="103"/>
      <c r="AA14" s="103"/>
      <c r="AB14" s="104"/>
      <c r="AC14" s="103"/>
    </row>
    <row r="15" spans="1:29">
      <c r="A15" s="29" t="s">
        <v>52</v>
      </c>
      <c r="B15" s="30"/>
      <c r="C15" s="114" t="s">
        <v>69</v>
      </c>
      <c r="D15" s="29"/>
      <c r="E15" s="31"/>
      <c r="F15" s="31"/>
      <c r="G15" s="31"/>
      <c r="H15" s="32"/>
      <c r="I15" s="32"/>
      <c r="J15" s="32"/>
      <c r="K15" s="32"/>
      <c r="L15" s="32"/>
      <c r="M15" s="32"/>
      <c r="N15" s="73"/>
      <c r="O15" s="73"/>
      <c r="P15" s="73"/>
      <c r="Q15" s="73"/>
      <c r="R15" s="73"/>
      <c r="S15" s="32"/>
      <c r="T15" s="73"/>
      <c r="U15" s="73"/>
      <c r="V15" s="88"/>
      <c r="W15" s="88"/>
      <c r="X15" s="29"/>
      <c r="Y15" s="29"/>
      <c r="Z15" s="73"/>
      <c r="AA15" s="73"/>
      <c r="AB15" s="32"/>
      <c r="AC15" s="73"/>
    </row>
    <row r="16" spans="1:29">
      <c r="A16" s="29"/>
      <c r="B16" s="30"/>
      <c r="C16" s="24" t="s">
        <v>59</v>
      </c>
      <c r="D16" s="29"/>
      <c r="E16" s="31"/>
      <c r="F16" s="31"/>
      <c r="G16" s="31"/>
      <c r="H16" s="32"/>
      <c r="I16" s="32"/>
      <c r="J16" s="32"/>
      <c r="K16" s="32"/>
      <c r="L16" s="32"/>
      <c r="M16" s="32"/>
      <c r="N16" s="73"/>
      <c r="O16" s="73"/>
      <c r="P16" s="73"/>
      <c r="Q16" s="73"/>
      <c r="R16" s="73"/>
      <c r="S16" s="32"/>
      <c r="T16" s="73"/>
      <c r="U16" s="73"/>
      <c r="V16" s="88"/>
      <c r="W16" s="88"/>
      <c r="X16" s="29"/>
      <c r="Y16" s="29"/>
      <c r="Z16" s="73"/>
      <c r="AA16" s="73"/>
      <c r="AB16" s="32"/>
      <c r="AC16" s="73"/>
    </row>
    <row r="17" spans="1:29" s="112" customFormat="1">
      <c r="A17" s="34">
        <v>1</v>
      </c>
      <c r="B17" s="35"/>
      <c r="C17" s="36" t="s">
        <v>61</v>
      </c>
      <c r="D17" s="37" t="s">
        <v>25</v>
      </c>
      <c r="E17" s="38"/>
      <c r="F17" s="38"/>
      <c r="G17" s="38"/>
      <c r="H17" s="39"/>
      <c r="I17" s="39"/>
      <c r="J17" s="39"/>
      <c r="K17" s="39"/>
      <c r="L17" s="39">
        <v>180</v>
      </c>
      <c r="M17" s="74">
        <f>SUM(H17:L17)</f>
        <v>180</v>
      </c>
      <c r="N17" s="39"/>
      <c r="O17" s="39"/>
      <c r="P17" s="39"/>
      <c r="Q17" s="39"/>
      <c r="R17" s="39">
        <f>L17</f>
        <v>180</v>
      </c>
      <c r="S17" s="406">
        <f t="shared" ref="S17:S29" si="0">SUM(N17:R17)</f>
        <v>180</v>
      </c>
      <c r="T17" s="89">
        <f>((S17/AA17)*Z17)/1000</f>
        <v>214.02</v>
      </c>
      <c r="U17" s="89">
        <f>(S17*AB17)/1000</f>
        <v>187.02</v>
      </c>
      <c r="V17" s="90"/>
      <c r="W17" s="34"/>
      <c r="X17" s="41"/>
      <c r="Y17" s="39"/>
      <c r="Z17" s="105">
        <v>1189</v>
      </c>
      <c r="AA17" s="39">
        <v>1</v>
      </c>
      <c r="AB17" s="106">
        <v>1039</v>
      </c>
      <c r="AC17" s="107"/>
    </row>
    <row r="18" spans="1:29" s="112" customFormat="1">
      <c r="A18" s="40">
        <v>2</v>
      </c>
      <c r="B18" s="35"/>
      <c r="C18" s="36" t="s">
        <v>62</v>
      </c>
      <c r="D18" s="34" t="s">
        <v>25</v>
      </c>
      <c r="E18" s="41"/>
      <c r="F18" s="41"/>
      <c r="G18" s="41"/>
      <c r="H18" s="39"/>
      <c r="I18" s="39"/>
      <c r="J18" s="39"/>
      <c r="K18" s="39"/>
      <c r="L18" s="39">
        <v>30</v>
      </c>
      <c r="M18" s="74">
        <f>SUM(H18:L18)</f>
        <v>30</v>
      </c>
      <c r="N18" s="39"/>
      <c r="O18" s="39"/>
      <c r="P18" s="39"/>
      <c r="Q18" s="39"/>
      <c r="R18" s="39">
        <f>L18</f>
        <v>30</v>
      </c>
      <c r="S18" s="406">
        <f t="shared" si="0"/>
        <v>30</v>
      </c>
      <c r="T18" s="89">
        <f>U18</f>
        <v>31.17</v>
      </c>
      <c r="U18" s="89">
        <f>(S18*AB18)/1000</f>
        <v>31.17</v>
      </c>
      <c r="V18" s="34"/>
      <c r="W18" s="37"/>
      <c r="X18" s="47"/>
      <c r="Y18" s="47"/>
      <c r="Z18" s="105">
        <v>0</v>
      </c>
      <c r="AA18" s="41">
        <v>1</v>
      </c>
      <c r="AB18" s="106">
        <v>1039</v>
      </c>
      <c r="AC18" s="107"/>
    </row>
    <row r="19" spans="1:29" s="2" customFormat="1">
      <c r="A19" s="42"/>
      <c r="B19" s="43"/>
      <c r="C19" s="44" t="s">
        <v>63</v>
      </c>
      <c r="D19" s="42"/>
      <c r="E19" s="45"/>
      <c r="F19" s="45"/>
      <c r="G19" s="45"/>
      <c r="H19" s="46"/>
      <c r="I19" s="46"/>
      <c r="J19" s="46"/>
      <c r="K19" s="46"/>
      <c r="L19" s="46">
        <f>SUM(L17:L18)</f>
        <v>210</v>
      </c>
      <c r="M19" s="46">
        <f>SUM(M17:M18)</f>
        <v>210</v>
      </c>
      <c r="N19" s="46"/>
      <c r="O19" s="46"/>
      <c r="P19" s="46"/>
      <c r="Q19" s="46"/>
      <c r="R19" s="46">
        <f>L19</f>
        <v>210</v>
      </c>
      <c r="S19" s="407">
        <f t="shared" si="0"/>
        <v>210</v>
      </c>
      <c r="T19" s="92">
        <f>SUM(T17:T18)</f>
        <v>245.19</v>
      </c>
      <c r="U19" s="92">
        <f>SUM(U17:U18)</f>
        <v>218.19</v>
      </c>
      <c r="V19" s="93"/>
      <c r="W19" s="93"/>
      <c r="X19" s="93"/>
      <c r="Y19" s="93"/>
      <c r="Z19" s="91"/>
      <c r="AA19" s="91"/>
      <c r="AB19" s="93"/>
      <c r="AC19" s="107"/>
    </row>
    <row r="20" spans="1:29" s="2" customFormat="1">
      <c r="A20" s="42"/>
      <c r="B20" s="43"/>
      <c r="C20" s="115" t="s">
        <v>68</v>
      </c>
      <c r="D20" s="42"/>
      <c r="E20" s="45"/>
      <c r="F20" s="45"/>
      <c r="G20" s="45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07"/>
      <c r="T20" s="92"/>
      <c r="U20" s="92"/>
      <c r="V20" s="93"/>
      <c r="W20" s="93"/>
      <c r="X20" s="93"/>
      <c r="Y20" s="93"/>
      <c r="Z20" s="91"/>
      <c r="AA20" s="91"/>
      <c r="AB20" s="93"/>
      <c r="AC20" s="107"/>
    </row>
    <row r="21" spans="1:29" s="2" customFormat="1">
      <c r="A21" s="34">
        <v>1</v>
      </c>
      <c r="B21" s="43"/>
      <c r="C21" s="36" t="s">
        <v>61</v>
      </c>
      <c r="D21" s="37" t="s">
        <v>25</v>
      </c>
      <c r="E21" s="38"/>
      <c r="F21" s="38"/>
      <c r="G21" s="38"/>
      <c r="H21" s="39"/>
      <c r="I21" s="39"/>
      <c r="J21" s="39">
        <v>180</v>
      </c>
      <c r="K21" s="39"/>
      <c r="L21" s="39"/>
      <c r="M21" s="74">
        <f>SUM(H21:L21)</f>
        <v>180</v>
      </c>
      <c r="N21" s="39"/>
      <c r="O21" s="39"/>
      <c r="P21" s="39">
        <v>180</v>
      </c>
      <c r="Q21" s="39">
        <f>L21</f>
        <v>0</v>
      </c>
      <c r="R21" s="74"/>
      <c r="S21" s="406">
        <f>SUM(N21+O21+P21+Q21+R21)</f>
        <v>180</v>
      </c>
      <c r="T21" s="89">
        <f>((S21/AA21)*Z21)/1000</f>
        <v>214.02</v>
      </c>
      <c r="U21" s="89">
        <f>(S21*AB21)/1000</f>
        <v>187.02</v>
      </c>
      <c r="V21" s="34"/>
      <c r="W21" s="41"/>
      <c r="X21" s="39"/>
      <c r="Y21" s="105"/>
      <c r="Z21" s="409">
        <v>1189</v>
      </c>
      <c r="AA21" s="39">
        <v>1</v>
      </c>
      <c r="AB21" s="106">
        <v>1039</v>
      </c>
      <c r="AC21" s="397"/>
    </row>
    <row r="22" spans="1:29" s="2" customFormat="1">
      <c r="A22" s="34">
        <v>2</v>
      </c>
      <c r="B22" s="43"/>
      <c r="C22" s="36" t="s">
        <v>62</v>
      </c>
      <c r="D22" s="34" t="s">
        <v>25</v>
      </c>
      <c r="E22" s="41"/>
      <c r="F22" s="41"/>
      <c r="G22" s="41"/>
      <c r="H22" s="39"/>
      <c r="I22" s="39"/>
      <c r="J22" s="39">
        <v>30</v>
      </c>
      <c r="K22" s="39"/>
      <c r="L22" s="39"/>
      <c r="M22" s="74">
        <f>SUM(H22:L22)</f>
        <v>30</v>
      </c>
      <c r="N22" s="39"/>
      <c r="O22" s="39"/>
      <c r="P22" s="39">
        <v>30</v>
      </c>
      <c r="Q22" s="39">
        <f>L22</f>
        <v>0</v>
      </c>
      <c r="R22" s="74"/>
      <c r="S22" s="406">
        <f>SUM(N22+O22+P22+Q22+R22)</f>
        <v>30</v>
      </c>
      <c r="T22" s="89">
        <f>((S22/AA22)*Z22)/1000</f>
        <v>0</v>
      </c>
      <c r="U22" s="89">
        <f>(S22*AB22)/1000</f>
        <v>31.17</v>
      </c>
      <c r="V22" s="37"/>
      <c r="W22" s="47"/>
      <c r="X22" s="47"/>
      <c r="Y22" s="105"/>
      <c r="Z22" s="409">
        <v>0</v>
      </c>
      <c r="AA22" s="41">
        <v>1</v>
      </c>
      <c r="AB22" s="106">
        <v>1039</v>
      </c>
      <c r="AC22" s="397"/>
    </row>
    <row r="23" spans="1:29" s="2" customFormat="1">
      <c r="A23" s="42"/>
      <c r="B23" s="43"/>
      <c r="C23" s="44" t="s">
        <v>63</v>
      </c>
      <c r="D23" s="42"/>
      <c r="E23" s="45"/>
      <c r="F23" s="45"/>
      <c r="G23" s="45"/>
      <c r="H23" s="46"/>
      <c r="I23" s="46"/>
      <c r="J23" s="46">
        <f>SUM(J21:J22)</f>
        <v>210</v>
      </c>
      <c r="K23" s="46"/>
      <c r="L23" s="46">
        <f>SUM(L21:L22)</f>
        <v>0</v>
      </c>
      <c r="M23" s="46">
        <f>SUM(M21:M22)</f>
        <v>210</v>
      </c>
      <c r="N23" s="46"/>
      <c r="O23" s="46"/>
      <c r="P23" s="46">
        <f>SUM(P21:P22)</f>
        <v>210</v>
      </c>
      <c r="Q23" s="46">
        <f>L23</f>
        <v>0</v>
      </c>
      <c r="R23" s="91"/>
      <c r="S23" s="407">
        <f>SUM(S21:S22)</f>
        <v>210</v>
      </c>
      <c r="T23" s="92">
        <f>SUM(T21:T22)</f>
        <v>214.02</v>
      </c>
      <c r="U23" s="92">
        <f>SUM(U21:U22)</f>
        <v>218.19</v>
      </c>
      <c r="V23" s="93"/>
      <c r="W23" s="93"/>
      <c r="X23" s="93"/>
      <c r="Y23" s="91"/>
      <c r="Z23" s="91"/>
      <c r="AA23" s="93"/>
      <c r="AB23" s="107"/>
      <c r="AC23" s="397"/>
    </row>
    <row r="24" spans="1:29">
      <c r="A24" s="29" t="s">
        <v>52</v>
      </c>
      <c r="B24" s="30"/>
      <c r="C24" s="114" t="s">
        <v>70</v>
      </c>
      <c r="D24" s="29"/>
      <c r="E24" s="31"/>
      <c r="F24" s="31"/>
      <c r="G24" s="31"/>
      <c r="H24" s="32"/>
      <c r="I24" s="32"/>
      <c r="J24" s="32"/>
      <c r="K24" s="32"/>
      <c r="L24" s="32"/>
      <c r="M24" s="32"/>
      <c r="N24" s="73"/>
      <c r="O24" s="73"/>
      <c r="P24" s="73"/>
      <c r="Q24" s="73"/>
      <c r="R24" s="73"/>
      <c r="S24" s="32"/>
      <c r="T24" s="73"/>
      <c r="U24" s="73"/>
      <c r="V24" s="88"/>
      <c r="W24" s="88"/>
      <c r="X24" s="29"/>
      <c r="Y24" s="29"/>
      <c r="Z24" s="73"/>
      <c r="AA24" s="73"/>
      <c r="AB24" s="32"/>
      <c r="AC24" s="73"/>
    </row>
    <row r="25" spans="1:29">
      <c r="A25" s="29"/>
      <c r="B25" s="30"/>
      <c r="C25" s="24" t="s">
        <v>59</v>
      </c>
      <c r="D25" s="29"/>
      <c r="E25" s="31"/>
      <c r="F25" s="31"/>
      <c r="G25" s="31"/>
      <c r="H25" s="32"/>
      <c r="I25" s="32"/>
      <c r="J25" s="32"/>
      <c r="K25" s="32"/>
      <c r="L25" s="32"/>
      <c r="M25" s="32"/>
      <c r="N25" s="73"/>
      <c r="O25" s="73"/>
      <c r="P25" s="73"/>
      <c r="Q25" s="73"/>
      <c r="R25" s="73"/>
      <c r="S25" s="32"/>
      <c r="T25" s="73"/>
      <c r="U25" s="73"/>
      <c r="V25" s="88"/>
      <c r="W25" s="88"/>
      <c r="X25" s="29"/>
      <c r="Y25" s="29"/>
      <c r="Z25" s="73"/>
      <c r="AA25" s="73"/>
      <c r="AB25" s="32"/>
      <c r="AC25" s="73"/>
    </row>
    <row r="26" spans="1:29" s="2" customFormat="1">
      <c r="A26" s="40">
        <v>1</v>
      </c>
      <c r="B26" s="35"/>
      <c r="C26" s="36" t="s">
        <v>64</v>
      </c>
      <c r="D26" s="37" t="s">
        <v>25</v>
      </c>
      <c r="E26" s="47"/>
      <c r="F26" s="47"/>
      <c r="G26" s="47"/>
      <c r="H26" s="39"/>
      <c r="I26" s="39"/>
      <c r="J26" s="39"/>
      <c r="K26" s="39"/>
      <c r="L26" s="39">
        <v>225</v>
      </c>
      <c r="M26" s="74">
        <f>SUM(H26:L26)</f>
        <v>225</v>
      </c>
      <c r="N26" s="39"/>
      <c r="O26" s="39"/>
      <c r="P26" s="39"/>
      <c r="Q26" s="39"/>
      <c r="R26" s="39">
        <f>L26</f>
        <v>225</v>
      </c>
      <c r="S26" s="406">
        <f t="shared" si="0"/>
        <v>225</v>
      </c>
      <c r="T26" s="89">
        <f>((S26/AA26)*Z26)/1000</f>
        <v>0.5625</v>
      </c>
      <c r="U26" s="89">
        <f>(S26*AB26)/1000</f>
        <v>0.20250000000000001</v>
      </c>
      <c r="V26" s="90"/>
      <c r="W26" s="34"/>
      <c r="X26" s="41"/>
      <c r="Y26" s="39"/>
      <c r="Z26" s="105">
        <v>12.5</v>
      </c>
      <c r="AA26" s="39">
        <v>5</v>
      </c>
      <c r="AB26" s="106">
        <v>0.9</v>
      </c>
      <c r="AC26" s="107"/>
    </row>
    <row r="27" spans="1:29" s="2" customFormat="1">
      <c r="A27" s="34">
        <v>2</v>
      </c>
      <c r="B27" s="35"/>
      <c r="C27" s="36" t="s">
        <v>65</v>
      </c>
      <c r="D27" s="34" t="s">
        <v>25</v>
      </c>
      <c r="E27" s="41"/>
      <c r="F27" s="41"/>
      <c r="G27" s="41"/>
      <c r="H27" s="39"/>
      <c r="I27" s="39"/>
      <c r="J27" s="39"/>
      <c r="K27" s="39"/>
      <c r="L27" s="39">
        <v>76</v>
      </c>
      <c r="M27" s="74">
        <f>SUM(H27:L27)</f>
        <v>76</v>
      </c>
      <c r="N27" s="39"/>
      <c r="O27" s="39"/>
      <c r="P27" s="39"/>
      <c r="Q27" s="39"/>
      <c r="R27" s="39">
        <f>L27</f>
        <v>76</v>
      </c>
      <c r="S27" s="406">
        <f t="shared" si="0"/>
        <v>76</v>
      </c>
      <c r="T27" s="89">
        <f>U27</f>
        <v>6.8400000000000002E-2</v>
      </c>
      <c r="U27" s="89">
        <f>(S27*AB27)/1000</f>
        <v>6.8400000000000002E-2</v>
      </c>
      <c r="V27" s="34"/>
      <c r="W27" s="37"/>
      <c r="X27" s="47"/>
      <c r="Y27" s="47"/>
      <c r="Z27" s="105">
        <v>0</v>
      </c>
      <c r="AA27" s="41">
        <v>1</v>
      </c>
      <c r="AB27" s="106">
        <v>0.9</v>
      </c>
      <c r="AC27" s="107"/>
    </row>
    <row r="28" spans="1:29" s="2" customFormat="1">
      <c r="A28" s="34">
        <v>3</v>
      </c>
      <c r="B28" s="37"/>
      <c r="C28" s="36" t="s">
        <v>66</v>
      </c>
      <c r="D28" s="48" t="s">
        <v>25</v>
      </c>
      <c r="E28" s="47"/>
      <c r="F28" s="47"/>
      <c r="G28" s="47"/>
      <c r="H28" s="49"/>
      <c r="I28" s="49"/>
      <c r="J28" s="49"/>
      <c r="K28" s="49"/>
      <c r="L28" s="49">
        <v>9</v>
      </c>
      <c r="M28" s="74">
        <f>SUM(H28:L28)</f>
        <v>9</v>
      </c>
      <c r="N28" s="39"/>
      <c r="O28" s="39"/>
      <c r="P28" s="39"/>
      <c r="Q28" s="39"/>
      <c r="R28" s="39">
        <f>L28</f>
        <v>9</v>
      </c>
      <c r="S28" s="406">
        <f t="shared" si="0"/>
        <v>9</v>
      </c>
      <c r="T28" s="89">
        <f>U28</f>
        <v>8.0999999999999996E-3</v>
      </c>
      <c r="U28" s="89">
        <f>(S28*AB28)/1000</f>
        <v>8.0999999999999996E-3</v>
      </c>
      <c r="V28" s="90"/>
      <c r="W28" s="94"/>
      <c r="X28" s="95"/>
      <c r="Y28" s="95"/>
      <c r="Z28" s="108">
        <v>0</v>
      </c>
      <c r="AA28" s="95">
        <v>1</v>
      </c>
      <c r="AB28" s="109">
        <v>0.9</v>
      </c>
      <c r="AC28" s="107"/>
    </row>
    <row r="29" spans="1:29" s="2" customFormat="1">
      <c r="A29" s="50"/>
      <c r="B29" s="51"/>
      <c r="C29" s="44" t="s">
        <v>67</v>
      </c>
      <c r="D29" s="52"/>
      <c r="E29" s="53"/>
      <c r="F29" s="53"/>
      <c r="G29" s="53"/>
      <c r="H29" s="46"/>
      <c r="I29" s="46"/>
      <c r="J29" s="46">
        <f>SUM(J26:J28)</f>
        <v>0</v>
      </c>
      <c r="K29" s="46"/>
      <c r="L29" s="46">
        <f>SUM(L26:L28)</f>
        <v>310</v>
      </c>
      <c r="M29" s="46">
        <f>SUM(M26:M28)</f>
        <v>310</v>
      </c>
      <c r="N29" s="46"/>
      <c r="O29" s="46"/>
      <c r="P29" s="46">
        <f>J29</f>
        <v>0</v>
      </c>
      <c r="Q29" s="46"/>
      <c r="R29" s="46">
        <f>L29</f>
        <v>310</v>
      </c>
      <c r="S29" s="407">
        <f t="shared" si="0"/>
        <v>310</v>
      </c>
      <c r="T29" s="92">
        <f>SUM(T26:T28)</f>
        <v>0.63900000000000001</v>
      </c>
      <c r="U29" s="92">
        <f>SUM(U26:U28)</f>
        <v>0.27900000000000003</v>
      </c>
      <c r="V29" s="96"/>
      <c r="W29" s="97"/>
      <c r="X29" s="98"/>
      <c r="Y29" s="98"/>
      <c r="Z29" s="110"/>
      <c r="AA29" s="98"/>
      <c r="AB29" s="111"/>
      <c r="AC29" s="107"/>
    </row>
    <row r="30" spans="1:29">
      <c r="A30" s="311"/>
      <c r="B30" s="51"/>
      <c r="C30" s="115" t="s">
        <v>68</v>
      </c>
      <c r="D30" s="52"/>
      <c r="E30" s="53"/>
      <c r="F30" s="53"/>
      <c r="G30" s="53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07"/>
      <c r="T30" s="92"/>
      <c r="U30" s="92"/>
      <c r="V30" s="96"/>
      <c r="W30" s="97"/>
      <c r="X30" s="98"/>
      <c r="Y30" s="98"/>
      <c r="Z30" s="110"/>
      <c r="AA30" s="98"/>
      <c r="AB30" s="111"/>
      <c r="AC30" s="107"/>
    </row>
    <row r="31" spans="1:29">
      <c r="A31" s="40">
        <v>1</v>
      </c>
      <c r="B31" s="35"/>
      <c r="C31" s="36" t="s">
        <v>64</v>
      </c>
      <c r="D31" s="37" t="s">
        <v>25</v>
      </c>
      <c r="E31" s="47"/>
      <c r="F31" s="47"/>
      <c r="G31" s="47"/>
      <c r="H31" s="39"/>
      <c r="I31" s="39"/>
      <c r="J31" s="39">
        <v>225</v>
      </c>
      <c r="K31" s="39"/>
      <c r="L31" s="39"/>
      <c r="M31" s="74">
        <f>SUM(H31:L31)</f>
        <v>225</v>
      </c>
      <c r="N31" s="39"/>
      <c r="O31" s="39"/>
      <c r="P31" s="39">
        <v>225</v>
      </c>
      <c r="Q31" s="39"/>
      <c r="R31" s="39">
        <f>L31</f>
        <v>0</v>
      </c>
      <c r="S31" s="406">
        <f t="shared" ref="S31:S34" si="1">SUM(N31:R31)</f>
        <v>225</v>
      </c>
      <c r="T31" s="89">
        <f>((S31/AA31)*Z31)/1000</f>
        <v>0.5625</v>
      </c>
      <c r="U31" s="89">
        <f>(S31*AB31)/1000</f>
        <v>0.20250000000000001</v>
      </c>
      <c r="V31" s="90"/>
      <c r="W31" s="34"/>
      <c r="X31" s="41"/>
      <c r="Y31" s="39"/>
      <c r="Z31" s="105">
        <v>12.5</v>
      </c>
      <c r="AA31" s="39">
        <v>5</v>
      </c>
      <c r="AB31" s="106">
        <v>0.9</v>
      </c>
      <c r="AC31" s="107"/>
    </row>
    <row r="32" spans="1:29">
      <c r="A32" s="34">
        <v>2</v>
      </c>
      <c r="B32" s="35"/>
      <c r="C32" s="36" t="s">
        <v>65</v>
      </c>
      <c r="D32" s="34" t="s">
        <v>25</v>
      </c>
      <c r="E32" s="41"/>
      <c r="F32" s="41"/>
      <c r="G32" s="41"/>
      <c r="H32" s="39"/>
      <c r="I32" s="39"/>
      <c r="J32" s="39">
        <v>76</v>
      </c>
      <c r="K32" s="39"/>
      <c r="L32" s="39"/>
      <c r="M32" s="74">
        <f>SUM(H32:L32)</f>
        <v>76</v>
      </c>
      <c r="N32" s="39"/>
      <c r="O32" s="39"/>
      <c r="P32" s="39">
        <v>76</v>
      </c>
      <c r="Q32" s="39"/>
      <c r="R32" s="39">
        <f>L32</f>
        <v>0</v>
      </c>
      <c r="S32" s="406">
        <f t="shared" si="1"/>
        <v>76</v>
      </c>
      <c r="T32" s="89">
        <f>U32</f>
        <v>6.8400000000000002E-2</v>
      </c>
      <c r="U32" s="89">
        <f>(S32*AB32)/1000</f>
        <v>6.8400000000000002E-2</v>
      </c>
      <c r="V32" s="34"/>
      <c r="W32" s="37"/>
      <c r="X32" s="47"/>
      <c r="Y32" s="47"/>
      <c r="Z32" s="105">
        <v>0</v>
      </c>
      <c r="AA32" s="41">
        <v>1</v>
      </c>
      <c r="AB32" s="106">
        <v>0.9</v>
      </c>
      <c r="AC32" s="107"/>
    </row>
    <row r="33" spans="1:29">
      <c r="A33" s="34">
        <v>3</v>
      </c>
      <c r="B33" s="37"/>
      <c r="C33" s="36" t="s">
        <v>66</v>
      </c>
      <c r="D33" s="48" t="s">
        <v>25</v>
      </c>
      <c r="E33" s="47"/>
      <c r="F33" s="47"/>
      <c r="G33" s="47"/>
      <c r="H33" s="49"/>
      <c r="I33" s="49"/>
      <c r="J33" s="49">
        <v>9</v>
      </c>
      <c r="K33" s="49"/>
      <c r="L33" s="49"/>
      <c r="M33" s="74">
        <f>SUM(H33:L33)</f>
        <v>9</v>
      </c>
      <c r="N33" s="39"/>
      <c r="O33" s="39"/>
      <c r="P33" s="49">
        <v>9</v>
      </c>
      <c r="Q33" s="39"/>
      <c r="R33" s="39">
        <f>L33</f>
        <v>0</v>
      </c>
      <c r="S33" s="406">
        <f t="shared" si="1"/>
        <v>9</v>
      </c>
      <c r="T33" s="89">
        <f>U33</f>
        <v>8.0999999999999996E-3</v>
      </c>
      <c r="U33" s="89">
        <f>(S33*AB33)/1000</f>
        <v>8.0999999999999996E-3</v>
      </c>
      <c r="V33" s="90"/>
      <c r="W33" s="94"/>
      <c r="X33" s="95"/>
      <c r="Y33" s="95"/>
      <c r="Z33" s="108">
        <v>0</v>
      </c>
      <c r="AA33" s="95">
        <v>1</v>
      </c>
      <c r="AB33" s="109">
        <v>0.9</v>
      </c>
      <c r="AC33" s="107"/>
    </row>
    <row r="34" spans="1:29">
      <c r="A34" s="311"/>
      <c r="B34" s="310"/>
      <c r="C34" s="44" t="s">
        <v>67</v>
      </c>
      <c r="D34" s="52"/>
      <c r="E34" s="53"/>
      <c r="F34" s="53"/>
      <c r="G34" s="53"/>
      <c r="H34" s="46"/>
      <c r="I34" s="46"/>
      <c r="J34" s="46">
        <f>SUM(J31:J33)</f>
        <v>310</v>
      </c>
      <c r="K34" s="46"/>
      <c r="L34" s="46">
        <f>SUM(L31:L33)</f>
        <v>0</v>
      </c>
      <c r="M34" s="46">
        <f>SUM(M31:M33)</f>
        <v>310</v>
      </c>
      <c r="N34" s="46"/>
      <c r="O34" s="46"/>
      <c r="P34" s="46">
        <f>J34</f>
        <v>310</v>
      </c>
      <c r="Q34" s="46"/>
      <c r="R34" s="46">
        <f>L34</f>
        <v>0</v>
      </c>
      <c r="S34" s="407">
        <f t="shared" si="1"/>
        <v>310</v>
      </c>
      <c r="T34" s="92">
        <f>SUM(T31:T33)</f>
        <v>0.63900000000000001</v>
      </c>
      <c r="U34" s="92">
        <f>SUM(U31:U33)</f>
        <v>0.27900000000000003</v>
      </c>
      <c r="V34" s="96"/>
      <c r="W34" s="97"/>
      <c r="X34" s="98"/>
      <c r="Y34" s="98"/>
      <c r="Z34" s="110"/>
      <c r="AA34" s="98"/>
      <c r="AB34" s="111"/>
      <c r="AC34" s="107"/>
    </row>
  </sheetData>
  <mergeCells count="13">
    <mergeCell ref="AA3:AA7"/>
    <mergeCell ref="AB1:AB7"/>
    <mergeCell ref="AC1:AC7"/>
    <mergeCell ref="V1:V7"/>
    <mergeCell ref="W1:W7"/>
    <mergeCell ref="X3:X7"/>
    <mergeCell ref="Y3:Y7"/>
    <mergeCell ref="Z3:Z7"/>
    <mergeCell ref="A1:A7"/>
    <mergeCell ref="D1:D7"/>
    <mergeCell ref="E1:E7"/>
    <mergeCell ref="F1:F7"/>
    <mergeCell ref="G1:G7"/>
  </mergeCells>
  <printOptions horizontalCentered="1"/>
  <pageMargins left="0.31496062992125984" right="0.31496062992125984" top="1.1417322834645669" bottom="0.55118110236220474" header="0.31496062992125984" footer="0.31496062992125984"/>
  <pageSetup paperSize="9" firstPageNumber="30" pageOrder="overThenDown" orientation="landscape" useFirstPageNumber="1" r:id="rId1"/>
  <headerFooter>
    <oddFooter>&amp;L&amp;A&amp;CСписък № 3 изл. ОБВВПИ - 2023&amp;R&amp;P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Layout" topLeftCell="C10" zoomScaleNormal="100" workbookViewId="0">
      <selection activeCell="B37" sqref="B37"/>
    </sheetView>
  </sheetViews>
  <sheetFormatPr defaultColWidth="9.140625" defaultRowHeight="15"/>
  <cols>
    <col min="1" max="1" width="3.140625" style="124" bestFit="1" customWidth="1"/>
    <col min="2" max="2" width="48.28515625" style="124" customWidth="1"/>
    <col min="3" max="3" width="3.42578125" style="124" bestFit="1" customWidth="1"/>
    <col min="4" max="4" width="7.140625" style="124" bestFit="1" customWidth="1"/>
    <col min="5" max="5" width="5.5703125" style="124" customWidth="1"/>
    <col min="6" max="6" width="4.7109375" style="124" bestFit="1" customWidth="1"/>
    <col min="7" max="7" width="4.7109375" style="214" bestFit="1" customWidth="1"/>
    <col min="8" max="8" width="4.5703125" style="214" bestFit="1" customWidth="1"/>
    <col min="9" max="9" width="5.5703125" style="214" bestFit="1" customWidth="1"/>
    <col min="10" max="10" width="7" style="214" bestFit="1" customWidth="1"/>
    <col min="11" max="11" width="5.5703125" style="214" bestFit="1" customWidth="1"/>
    <col min="12" max="12" width="4.7109375" style="214" bestFit="1" customWidth="1"/>
    <col min="13" max="13" width="5.5703125" style="214" bestFit="1" customWidth="1"/>
    <col min="14" max="14" width="6.85546875" style="214" customWidth="1"/>
    <col min="15" max="15" width="10" style="214" bestFit="1" customWidth="1"/>
    <col min="16" max="16" width="8.5703125" style="214" bestFit="1" customWidth="1"/>
    <col min="17" max="17" width="8.85546875" style="124" bestFit="1" customWidth="1"/>
    <col min="18" max="19" width="3.28515625" style="124" bestFit="1" customWidth="1"/>
    <col min="20" max="20" width="9.140625" style="124"/>
    <col min="21" max="21" width="7.28515625" style="124" customWidth="1"/>
    <col min="22" max="22" width="9.140625" style="124"/>
    <col min="23" max="23" width="6.42578125" style="124" bestFit="1" customWidth="1"/>
    <col min="24" max="24" width="3.28515625" style="124" bestFit="1" customWidth="1"/>
    <col min="25" max="256" width="9.140625" style="124"/>
    <col min="257" max="257" width="3.140625" style="124" bestFit="1" customWidth="1"/>
    <col min="258" max="258" width="47.42578125" style="124" customWidth="1"/>
    <col min="259" max="259" width="3.42578125" style="124" bestFit="1" customWidth="1"/>
    <col min="260" max="260" width="7.140625" style="124" bestFit="1" customWidth="1"/>
    <col min="261" max="261" width="5.5703125" style="124" customWidth="1"/>
    <col min="262" max="263" width="4.7109375" style="124" bestFit="1" customWidth="1"/>
    <col min="264" max="264" width="4.5703125" style="124" bestFit="1" customWidth="1"/>
    <col min="265" max="265" width="5.5703125" style="124" bestFit="1" customWidth="1"/>
    <col min="266" max="266" width="7" style="124" bestFit="1" customWidth="1"/>
    <col min="267" max="267" width="5.5703125" style="124" bestFit="1" customWidth="1"/>
    <col min="268" max="268" width="4.7109375" style="124" bestFit="1" customWidth="1"/>
    <col min="269" max="269" width="5.5703125" style="124" bestFit="1" customWidth="1"/>
    <col min="270" max="270" width="7" style="124" bestFit="1" customWidth="1"/>
    <col min="271" max="271" width="10" style="124" bestFit="1" customWidth="1"/>
    <col min="272" max="272" width="8.5703125" style="124" bestFit="1" customWidth="1"/>
    <col min="273" max="273" width="8.85546875" style="124" bestFit="1" customWidth="1"/>
    <col min="274" max="275" width="3.28515625" style="124" bestFit="1" customWidth="1"/>
    <col min="276" max="276" width="9.140625" style="124"/>
    <col min="277" max="277" width="7.28515625" style="124" customWidth="1"/>
    <col min="278" max="278" width="9.140625" style="124"/>
    <col min="279" max="279" width="6.42578125" style="124" bestFit="1" customWidth="1"/>
    <col min="280" max="280" width="3.28515625" style="124" bestFit="1" customWidth="1"/>
    <col min="281" max="512" width="9.140625" style="124"/>
    <col min="513" max="513" width="3.140625" style="124" bestFit="1" customWidth="1"/>
    <col min="514" max="514" width="47.42578125" style="124" customWidth="1"/>
    <col min="515" max="515" width="3.42578125" style="124" bestFit="1" customWidth="1"/>
    <col min="516" max="516" width="7.140625" style="124" bestFit="1" customWidth="1"/>
    <col min="517" max="517" width="5.5703125" style="124" customWidth="1"/>
    <col min="518" max="519" width="4.7109375" style="124" bestFit="1" customWidth="1"/>
    <col min="520" max="520" width="4.5703125" style="124" bestFit="1" customWidth="1"/>
    <col min="521" max="521" width="5.5703125" style="124" bestFit="1" customWidth="1"/>
    <col min="522" max="522" width="7" style="124" bestFit="1" customWidth="1"/>
    <col min="523" max="523" width="5.5703125" style="124" bestFit="1" customWidth="1"/>
    <col min="524" max="524" width="4.7109375" style="124" bestFit="1" customWidth="1"/>
    <col min="525" max="525" width="5.5703125" style="124" bestFit="1" customWidth="1"/>
    <col min="526" max="526" width="7" style="124" bestFit="1" customWidth="1"/>
    <col min="527" max="527" width="10" style="124" bestFit="1" customWidth="1"/>
    <col min="528" max="528" width="8.5703125" style="124" bestFit="1" customWidth="1"/>
    <col min="529" max="529" width="8.85546875" style="124" bestFit="1" customWidth="1"/>
    <col min="530" max="531" width="3.28515625" style="124" bestFit="1" customWidth="1"/>
    <col min="532" max="532" width="9.140625" style="124"/>
    <col min="533" max="533" width="7.28515625" style="124" customWidth="1"/>
    <col min="534" max="534" width="9.140625" style="124"/>
    <col min="535" max="535" width="6.42578125" style="124" bestFit="1" customWidth="1"/>
    <col min="536" max="536" width="3.28515625" style="124" bestFit="1" customWidth="1"/>
    <col min="537" max="768" width="9.140625" style="124"/>
    <col min="769" max="769" width="3.140625" style="124" bestFit="1" customWidth="1"/>
    <col min="770" max="770" width="47.42578125" style="124" customWidth="1"/>
    <col min="771" max="771" width="3.42578125" style="124" bestFit="1" customWidth="1"/>
    <col min="772" max="772" width="7.140625" style="124" bestFit="1" customWidth="1"/>
    <col min="773" max="773" width="5.5703125" style="124" customWidth="1"/>
    <col min="774" max="775" width="4.7109375" style="124" bestFit="1" customWidth="1"/>
    <col min="776" max="776" width="4.5703125" style="124" bestFit="1" customWidth="1"/>
    <col min="777" max="777" width="5.5703125" style="124" bestFit="1" customWidth="1"/>
    <col min="778" max="778" width="7" style="124" bestFit="1" customWidth="1"/>
    <col min="779" max="779" width="5.5703125" style="124" bestFit="1" customWidth="1"/>
    <col min="780" max="780" width="4.7109375" style="124" bestFit="1" customWidth="1"/>
    <col min="781" max="781" width="5.5703125" style="124" bestFit="1" customWidth="1"/>
    <col min="782" max="782" width="7" style="124" bestFit="1" customWidth="1"/>
    <col min="783" max="783" width="10" style="124" bestFit="1" customWidth="1"/>
    <col min="784" max="784" width="8.5703125" style="124" bestFit="1" customWidth="1"/>
    <col min="785" max="785" width="8.85546875" style="124" bestFit="1" customWidth="1"/>
    <col min="786" max="787" width="3.28515625" style="124" bestFit="1" customWidth="1"/>
    <col min="788" max="788" width="9.140625" style="124"/>
    <col min="789" max="789" width="7.28515625" style="124" customWidth="1"/>
    <col min="790" max="790" width="9.140625" style="124"/>
    <col min="791" max="791" width="6.42578125" style="124" bestFit="1" customWidth="1"/>
    <col min="792" max="792" width="3.28515625" style="124" bestFit="1" customWidth="1"/>
    <col min="793" max="1024" width="9.140625" style="124"/>
    <col min="1025" max="1025" width="3.140625" style="124" bestFit="1" customWidth="1"/>
    <col min="1026" max="1026" width="47.42578125" style="124" customWidth="1"/>
    <col min="1027" max="1027" width="3.42578125" style="124" bestFit="1" customWidth="1"/>
    <col min="1028" max="1028" width="7.140625" style="124" bestFit="1" customWidth="1"/>
    <col min="1029" max="1029" width="5.5703125" style="124" customWidth="1"/>
    <col min="1030" max="1031" width="4.7109375" style="124" bestFit="1" customWidth="1"/>
    <col min="1032" max="1032" width="4.5703125" style="124" bestFit="1" customWidth="1"/>
    <col min="1033" max="1033" width="5.5703125" style="124" bestFit="1" customWidth="1"/>
    <col min="1034" max="1034" width="7" style="124" bestFit="1" customWidth="1"/>
    <col min="1035" max="1035" width="5.5703125" style="124" bestFit="1" customWidth="1"/>
    <col min="1036" max="1036" width="4.7109375" style="124" bestFit="1" customWidth="1"/>
    <col min="1037" max="1037" width="5.5703125" style="124" bestFit="1" customWidth="1"/>
    <col min="1038" max="1038" width="7" style="124" bestFit="1" customWidth="1"/>
    <col min="1039" max="1039" width="10" style="124" bestFit="1" customWidth="1"/>
    <col min="1040" max="1040" width="8.5703125" style="124" bestFit="1" customWidth="1"/>
    <col min="1041" max="1041" width="8.85546875" style="124" bestFit="1" customWidth="1"/>
    <col min="1042" max="1043" width="3.28515625" style="124" bestFit="1" customWidth="1"/>
    <col min="1044" max="1044" width="9.140625" style="124"/>
    <col min="1045" max="1045" width="7.28515625" style="124" customWidth="1"/>
    <col min="1046" max="1046" width="9.140625" style="124"/>
    <col min="1047" max="1047" width="6.42578125" style="124" bestFit="1" customWidth="1"/>
    <col min="1048" max="1048" width="3.28515625" style="124" bestFit="1" customWidth="1"/>
    <col min="1049" max="1280" width="9.140625" style="124"/>
    <col min="1281" max="1281" width="3.140625" style="124" bestFit="1" customWidth="1"/>
    <col min="1282" max="1282" width="47.42578125" style="124" customWidth="1"/>
    <col min="1283" max="1283" width="3.42578125" style="124" bestFit="1" customWidth="1"/>
    <col min="1284" max="1284" width="7.140625" style="124" bestFit="1" customWidth="1"/>
    <col min="1285" max="1285" width="5.5703125" style="124" customWidth="1"/>
    <col min="1286" max="1287" width="4.7109375" style="124" bestFit="1" customWidth="1"/>
    <col min="1288" max="1288" width="4.5703125" style="124" bestFit="1" customWidth="1"/>
    <col min="1289" max="1289" width="5.5703125" style="124" bestFit="1" customWidth="1"/>
    <col min="1290" max="1290" width="7" style="124" bestFit="1" customWidth="1"/>
    <col min="1291" max="1291" width="5.5703125" style="124" bestFit="1" customWidth="1"/>
    <col min="1292" max="1292" width="4.7109375" style="124" bestFit="1" customWidth="1"/>
    <col min="1293" max="1293" width="5.5703125" style="124" bestFit="1" customWidth="1"/>
    <col min="1294" max="1294" width="7" style="124" bestFit="1" customWidth="1"/>
    <col min="1295" max="1295" width="10" style="124" bestFit="1" customWidth="1"/>
    <col min="1296" max="1296" width="8.5703125" style="124" bestFit="1" customWidth="1"/>
    <col min="1297" max="1297" width="8.85546875" style="124" bestFit="1" customWidth="1"/>
    <col min="1298" max="1299" width="3.28515625" style="124" bestFit="1" customWidth="1"/>
    <col min="1300" max="1300" width="9.140625" style="124"/>
    <col min="1301" max="1301" width="7.28515625" style="124" customWidth="1"/>
    <col min="1302" max="1302" width="9.140625" style="124"/>
    <col min="1303" max="1303" width="6.42578125" style="124" bestFit="1" customWidth="1"/>
    <col min="1304" max="1304" width="3.28515625" style="124" bestFit="1" customWidth="1"/>
    <col min="1305" max="1536" width="9.140625" style="124"/>
    <col min="1537" max="1537" width="3.140625" style="124" bestFit="1" customWidth="1"/>
    <col min="1538" max="1538" width="47.42578125" style="124" customWidth="1"/>
    <col min="1539" max="1539" width="3.42578125" style="124" bestFit="1" customWidth="1"/>
    <col min="1540" max="1540" width="7.140625" style="124" bestFit="1" customWidth="1"/>
    <col min="1541" max="1541" width="5.5703125" style="124" customWidth="1"/>
    <col min="1542" max="1543" width="4.7109375" style="124" bestFit="1" customWidth="1"/>
    <col min="1544" max="1544" width="4.5703125" style="124" bestFit="1" customWidth="1"/>
    <col min="1545" max="1545" width="5.5703125" style="124" bestFit="1" customWidth="1"/>
    <col min="1546" max="1546" width="7" style="124" bestFit="1" customWidth="1"/>
    <col min="1547" max="1547" width="5.5703125" style="124" bestFit="1" customWidth="1"/>
    <col min="1548" max="1548" width="4.7109375" style="124" bestFit="1" customWidth="1"/>
    <col min="1549" max="1549" width="5.5703125" style="124" bestFit="1" customWidth="1"/>
    <col min="1550" max="1550" width="7" style="124" bestFit="1" customWidth="1"/>
    <col min="1551" max="1551" width="10" style="124" bestFit="1" customWidth="1"/>
    <col min="1552" max="1552" width="8.5703125" style="124" bestFit="1" customWidth="1"/>
    <col min="1553" max="1553" width="8.85546875" style="124" bestFit="1" customWidth="1"/>
    <col min="1554" max="1555" width="3.28515625" style="124" bestFit="1" customWidth="1"/>
    <col min="1556" max="1556" width="9.140625" style="124"/>
    <col min="1557" max="1557" width="7.28515625" style="124" customWidth="1"/>
    <col min="1558" max="1558" width="9.140625" style="124"/>
    <col min="1559" max="1559" width="6.42578125" style="124" bestFit="1" customWidth="1"/>
    <col min="1560" max="1560" width="3.28515625" style="124" bestFit="1" customWidth="1"/>
    <col min="1561" max="1792" width="9.140625" style="124"/>
    <col min="1793" max="1793" width="3.140625" style="124" bestFit="1" customWidth="1"/>
    <col min="1794" max="1794" width="47.42578125" style="124" customWidth="1"/>
    <col min="1795" max="1795" width="3.42578125" style="124" bestFit="1" customWidth="1"/>
    <col min="1796" max="1796" width="7.140625" style="124" bestFit="1" customWidth="1"/>
    <col min="1797" max="1797" width="5.5703125" style="124" customWidth="1"/>
    <col min="1798" max="1799" width="4.7109375" style="124" bestFit="1" customWidth="1"/>
    <col min="1800" max="1800" width="4.5703125" style="124" bestFit="1" customWidth="1"/>
    <col min="1801" max="1801" width="5.5703125" style="124" bestFit="1" customWidth="1"/>
    <col min="1802" max="1802" width="7" style="124" bestFit="1" customWidth="1"/>
    <col min="1803" max="1803" width="5.5703125" style="124" bestFit="1" customWidth="1"/>
    <col min="1804" max="1804" width="4.7109375" style="124" bestFit="1" customWidth="1"/>
    <col min="1805" max="1805" width="5.5703125" style="124" bestFit="1" customWidth="1"/>
    <col min="1806" max="1806" width="7" style="124" bestFit="1" customWidth="1"/>
    <col min="1807" max="1807" width="10" style="124" bestFit="1" customWidth="1"/>
    <col min="1808" max="1808" width="8.5703125" style="124" bestFit="1" customWidth="1"/>
    <col min="1809" max="1809" width="8.85546875" style="124" bestFit="1" customWidth="1"/>
    <col min="1810" max="1811" width="3.28515625" style="124" bestFit="1" customWidth="1"/>
    <col min="1812" max="1812" width="9.140625" style="124"/>
    <col min="1813" max="1813" width="7.28515625" style="124" customWidth="1"/>
    <col min="1814" max="1814" width="9.140625" style="124"/>
    <col min="1815" max="1815" width="6.42578125" style="124" bestFit="1" customWidth="1"/>
    <col min="1816" max="1816" width="3.28515625" style="124" bestFit="1" customWidth="1"/>
    <col min="1817" max="2048" width="9.140625" style="124"/>
    <col min="2049" max="2049" width="3.140625" style="124" bestFit="1" customWidth="1"/>
    <col min="2050" max="2050" width="47.42578125" style="124" customWidth="1"/>
    <col min="2051" max="2051" width="3.42578125" style="124" bestFit="1" customWidth="1"/>
    <col min="2052" max="2052" width="7.140625" style="124" bestFit="1" customWidth="1"/>
    <col min="2053" max="2053" width="5.5703125" style="124" customWidth="1"/>
    <col min="2054" max="2055" width="4.7109375" style="124" bestFit="1" customWidth="1"/>
    <col min="2056" max="2056" width="4.5703125" style="124" bestFit="1" customWidth="1"/>
    <col min="2057" max="2057" width="5.5703125" style="124" bestFit="1" customWidth="1"/>
    <col min="2058" max="2058" width="7" style="124" bestFit="1" customWidth="1"/>
    <col min="2059" max="2059" width="5.5703125" style="124" bestFit="1" customWidth="1"/>
    <col min="2060" max="2060" width="4.7109375" style="124" bestFit="1" customWidth="1"/>
    <col min="2061" max="2061" width="5.5703125" style="124" bestFit="1" customWidth="1"/>
    <col min="2062" max="2062" width="7" style="124" bestFit="1" customWidth="1"/>
    <col min="2063" max="2063" width="10" style="124" bestFit="1" customWidth="1"/>
    <col min="2064" max="2064" width="8.5703125" style="124" bestFit="1" customWidth="1"/>
    <col min="2065" max="2065" width="8.85546875" style="124" bestFit="1" customWidth="1"/>
    <col min="2066" max="2067" width="3.28515625" style="124" bestFit="1" customWidth="1"/>
    <col min="2068" max="2068" width="9.140625" style="124"/>
    <col min="2069" max="2069" width="7.28515625" style="124" customWidth="1"/>
    <col min="2070" max="2070" width="9.140625" style="124"/>
    <col min="2071" max="2071" width="6.42578125" style="124" bestFit="1" customWidth="1"/>
    <col min="2072" max="2072" width="3.28515625" style="124" bestFit="1" customWidth="1"/>
    <col min="2073" max="2304" width="9.140625" style="124"/>
    <col min="2305" max="2305" width="3.140625" style="124" bestFit="1" customWidth="1"/>
    <col min="2306" max="2306" width="47.42578125" style="124" customWidth="1"/>
    <col min="2307" max="2307" width="3.42578125" style="124" bestFit="1" customWidth="1"/>
    <col min="2308" max="2308" width="7.140625" style="124" bestFit="1" customWidth="1"/>
    <col min="2309" max="2309" width="5.5703125" style="124" customWidth="1"/>
    <col min="2310" max="2311" width="4.7109375" style="124" bestFit="1" customWidth="1"/>
    <col min="2312" max="2312" width="4.5703125" style="124" bestFit="1" customWidth="1"/>
    <col min="2313" max="2313" width="5.5703125" style="124" bestFit="1" customWidth="1"/>
    <col min="2314" max="2314" width="7" style="124" bestFit="1" customWidth="1"/>
    <col min="2315" max="2315" width="5.5703125" style="124" bestFit="1" customWidth="1"/>
    <col min="2316" max="2316" width="4.7109375" style="124" bestFit="1" customWidth="1"/>
    <col min="2317" max="2317" width="5.5703125" style="124" bestFit="1" customWidth="1"/>
    <col min="2318" max="2318" width="7" style="124" bestFit="1" customWidth="1"/>
    <col min="2319" max="2319" width="10" style="124" bestFit="1" customWidth="1"/>
    <col min="2320" max="2320" width="8.5703125" style="124" bestFit="1" customWidth="1"/>
    <col min="2321" max="2321" width="8.85546875" style="124" bestFit="1" customWidth="1"/>
    <col min="2322" max="2323" width="3.28515625" style="124" bestFit="1" customWidth="1"/>
    <col min="2324" max="2324" width="9.140625" style="124"/>
    <col min="2325" max="2325" width="7.28515625" style="124" customWidth="1"/>
    <col min="2326" max="2326" width="9.140625" style="124"/>
    <col min="2327" max="2327" width="6.42578125" style="124" bestFit="1" customWidth="1"/>
    <col min="2328" max="2328" width="3.28515625" style="124" bestFit="1" customWidth="1"/>
    <col min="2329" max="2560" width="9.140625" style="124"/>
    <col min="2561" max="2561" width="3.140625" style="124" bestFit="1" customWidth="1"/>
    <col min="2562" max="2562" width="47.42578125" style="124" customWidth="1"/>
    <col min="2563" max="2563" width="3.42578125" style="124" bestFit="1" customWidth="1"/>
    <col min="2564" max="2564" width="7.140625" style="124" bestFit="1" customWidth="1"/>
    <col min="2565" max="2565" width="5.5703125" style="124" customWidth="1"/>
    <col min="2566" max="2567" width="4.7109375" style="124" bestFit="1" customWidth="1"/>
    <col min="2568" max="2568" width="4.5703125" style="124" bestFit="1" customWidth="1"/>
    <col min="2569" max="2569" width="5.5703125" style="124" bestFit="1" customWidth="1"/>
    <col min="2570" max="2570" width="7" style="124" bestFit="1" customWidth="1"/>
    <col min="2571" max="2571" width="5.5703125" style="124" bestFit="1" customWidth="1"/>
    <col min="2572" max="2572" width="4.7109375" style="124" bestFit="1" customWidth="1"/>
    <col min="2573" max="2573" width="5.5703125" style="124" bestFit="1" customWidth="1"/>
    <col min="2574" max="2574" width="7" style="124" bestFit="1" customWidth="1"/>
    <col min="2575" max="2575" width="10" style="124" bestFit="1" customWidth="1"/>
    <col min="2576" max="2576" width="8.5703125" style="124" bestFit="1" customWidth="1"/>
    <col min="2577" max="2577" width="8.85546875" style="124" bestFit="1" customWidth="1"/>
    <col min="2578" max="2579" width="3.28515625" style="124" bestFit="1" customWidth="1"/>
    <col min="2580" max="2580" width="9.140625" style="124"/>
    <col min="2581" max="2581" width="7.28515625" style="124" customWidth="1"/>
    <col min="2582" max="2582" width="9.140625" style="124"/>
    <col min="2583" max="2583" width="6.42578125" style="124" bestFit="1" customWidth="1"/>
    <col min="2584" max="2584" width="3.28515625" style="124" bestFit="1" customWidth="1"/>
    <col min="2585" max="2816" width="9.140625" style="124"/>
    <col min="2817" max="2817" width="3.140625" style="124" bestFit="1" customWidth="1"/>
    <col min="2818" max="2818" width="47.42578125" style="124" customWidth="1"/>
    <col min="2819" max="2819" width="3.42578125" style="124" bestFit="1" customWidth="1"/>
    <col min="2820" max="2820" width="7.140625" style="124" bestFit="1" customWidth="1"/>
    <col min="2821" max="2821" width="5.5703125" style="124" customWidth="1"/>
    <col min="2822" max="2823" width="4.7109375" style="124" bestFit="1" customWidth="1"/>
    <col min="2824" max="2824" width="4.5703125" style="124" bestFit="1" customWidth="1"/>
    <col min="2825" max="2825" width="5.5703125" style="124" bestFit="1" customWidth="1"/>
    <col min="2826" max="2826" width="7" style="124" bestFit="1" customWidth="1"/>
    <col min="2827" max="2827" width="5.5703125" style="124" bestFit="1" customWidth="1"/>
    <col min="2828" max="2828" width="4.7109375" style="124" bestFit="1" customWidth="1"/>
    <col min="2829" max="2829" width="5.5703125" style="124" bestFit="1" customWidth="1"/>
    <col min="2830" max="2830" width="7" style="124" bestFit="1" customWidth="1"/>
    <col min="2831" max="2831" width="10" style="124" bestFit="1" customWidth="1"/>
    <col min="2832" max="2832" width="8.5703125" style="124" bestFit="1" customWidth="1"/>
    <col min="2833" max="2833" width="8.85546875" style="124" bestFit="1" customWidth="1"/>
    <col min="2834" max="2835" width="3.28515625" style="124" bestFit="1" customWidth="1"/>
    <col min="2836" max="2836" width="9.140625" style="124"/>
    <col min="2837" max="2837" width="7.28515625" style="124" customWidth="1"/>
    <col min="2838" max="2838" width="9.140625" style="124"/>
    <col min="2839" max="2839" width="6.42578125" style="124" bestFit="1" customWidth="1"/>
    <col min="2840" max="2840" width="3.28515625" style="124" bestFit="1" customWidth="1"/>
    <col min="2841" max="3072" width="9.140625" style="124"/>
    <col min="3073" max="3073" width="3.140625" style="124" bestFit="1" customWidth="1"/>
    <col min="3074" max="3074" width="47.42578125" style="124" customWidth="1"/>
    <col min="3075" max="3075" width="3.42578125" style="124" bestFit="1" customWidth="1"/>
    <col min="3076" max="3076" width="7.140625" style="124" bestFit="1" customWidth="1"/>
    <col min="3077" max="3077" width="5.5703125" style="124" customWidth="1"/>
    <col min="3078" max="3079" width="4.7109375" style="124" bestFit="1" customWidth="1"/>
    <col min="3080" max="3080" width="4.5703125" style="124" bestFit="1" customWidth="1"/>
    <col min="3081" max="3081" width="5.5703125" style="124" bestFit="1" customWidth="1"/>
    <col min="3082" max="3082" width="7" style="124" bestFit="1" customWidth="1"/>
    <col min="3083" max="3083" width="5.5703125" style="124" bestFit="1" customWidth="1"/>
    <col min="3084" max="3084" width="4.7109375" style="124" bestFit="1" customWidth="1"/>
    <col min="3085" max="3085" width="5.5703125" style="124" bestFit="1" customWidth="1"/>
    <col min="3086" max="3086" width="7" style="124" bestFit="1" customWidth="1"/>
    <col min="3087" max="3087" width="10" style="124" bestFit="1" customWidth="1"/>
    <col min="3088" max="3088" width="8.5703125" style="124" bestFit="1" customWidth="1"/>
    <col min="3089" max="3089" width="8.85546875" style="124" bestFit="1" customWidth="1"/>
    <col min="3090" max="3091" width="3.28515625" style="124" bestFit="1" customWidth="1"/>
    <col min="3092" max="3092" width="9.140625" style="124"/>
    <col min="3093" max="3093" width="7.28515625" style="124" customWidth="1"/>
    <col min="3094" max="3094" width="9.140625" style="124"/>
    <col min="3095" max="3095" width="6.42578125" style="124" bestFit="1" customWidth="1"/>
    <col min="3096" max="3096" width="3.28515625" style="124" bestFit="1" customWidth="1"/>
    <col min="3097" max="3328" width="9.140625" style="124"/>
    <col min="3329" max="3329" width="3.140625" style="124" bestFit="1" customWidth="1"/>
    <col min="3330" max="3330" width="47.42578125" style="124" customWidth="1"/>
    <col min="3331" max="3331" width="3.42578125" style="124" bestFit="1" customWidth="1"/>
    <col min="3332" max="3332" width="7.140625" style="124" bestFit="1" customWidth="1"/>
    <col min="3333" max="3333" width="5.5703125" style="124" customWidth="1"/>
    <col min="3334" max="3335" width="4.7109375" style="124" bestFit="1" customWidth="1"/>
    <col min="3336" max="3336" width="4.5703125" style="124" bestFit="1" customWidth="1"/>
    <col min="3337" max="3337" width="5.5703125" style="124" bestFit="1" customWidth="1"/>
    <col min="3338" max="3338" width="7" style="124" bestFit="1" customWidth="1"/>
    <col min="3339" max="3339" width="5.5703125" style="124" bestFit="1" customWidth="1"/>
    <col min="3340" max="3340" width="4.7109375" style="124" bestFit="1" customWidth="1"/>
    <col min="3341" max="3341" width="5.5703125" style="124" bestFit="1" customWidth="1"/>
    <col min="3342" max="3342" width="7" style="124" bestFit="1" customWidth="1"/>
    <col min="3343" max="3343" width="10" style="124" bestFit="1" customWidth="1"/>
    <col min="3344" max="3344" width="8.5703125" style="124" bestFit="1" customWidth="1"/>
    <col min="3345" max="3345" width="8.85546875" style="124" bestFit="1" customWidth="1"/>
    <col min="3346" max="3347" width="3.28515625" style="124" bestFit="1" customWidth="1"/>
    <col min="3348" max="3348" width="9.140625" style="124"/>
    <col min="3349" max="3349" width="7.28515625" style="124" customWidth="1"/>
    <col min="3350" max="3350" width="9.140625" style="124"/>
    <col min="3351" max="3351" width="6.42578125" style="124" bestFit="1" customWidth="1"/>
    <col min="3352" max="3352" width="3.28515625" style="124" bestFit="1" customWidth="1"/>
    <col min="3353" max="3584" width="9.140625" style="124"/>
    <col min="3585" max="3585" width="3.140625" style="124" bestFit="1" customWidth="1"/>
    <col min="3586" max="3586" width="47.42578125" style="124" customWidth="1"/>
    <col min="3587" max="3587" width="3.42578125" style="124" bestFit="1" customWidth="1"/>
    <col min="3588" max="3588" width="7.140625" style="124" bestFit="1" customWidth="1"/>
    <col min="3589" max="3589" width="5.5703125" style="124" customWidth="1"/>
    <col min="3590" max="3591" width="4.7109375" style="124" bestFit="1" customWidth="1"/>
    <col min="3592" max="3592" width="4.5703125" style="124" bestFit="1" customWidth="1"/>
    <col min="3593" max="3593" width="5.5703125" style="124" bestFit="1" customWidth="1"/>
    <col min="3594" max="3594" width="7" style="124" bestFit="1" customWidth="1"/>
    <col min="3595" max="3595" width="5.5703125" style="124" bestFit="1" customWidth="1"/>
    <col min="3596" max="3596" width="4.7109375" style="124" bestFit="1" customWidth="1"/>
    <col min="3597" max="3597" width="5.5703125" style="124" bestFit="1" customWidth="1"/>
    <col min="3598" max="3598" width="7" style="124" bestFit="1" customWidth="1"/>
    <col min="3599" max="3599" width="10" style="124" bestFit="1" customWidth="1"/>
    <col min="3600" max="3600" width="8.5703125" style="124" bestFit="1" customWidth="1"/>
    <col min="3601" max="3601" width="8.85546875" style="124" bestFit="1" customWidth="1"/>
    <col min="3602" max="3603" width="3.28515625" style="124" bestFit="1" customWidth="1"/>
    <col min="3604" max="3604" width="9.140625" style="124"/>
    <col min="3605" max="3605" width="7.28515625" style="124" customWidth="1"/>
    <col min="3606" max="3606" width="9.140625" style="124"/>
    <col min="3607" max="3607" width="6.42578125" style="124" bestFit="1" customWidth="1"/>
    <col min="3608" max="3608" width="3.28515625" style="124" bestFit="1" customWidth="1"/>
    <col min="3609" max="3840" width="9.140625" style="124"/>
    <col min="3841" max="3841" width="3.140625" style="124" bestFit="1" customWidth="1"/>
    <col min="3842" max="3842" width="47.42578125" style="124" customWidth="1"/>
    <col min="3843" max="3843" width="3.42578125" style="124" bestFit="1" customWidth="1"/>
    <col min="3844" max="3844" width="7.140625" style="124" bestFit="1" customWidth="1"/>
    <col min="3845" max="3845" width="5.5703125" style="124" customWidth="1"/>
    <col min="3846" max="3847" width="4.7109375" style="124" bestFit="1" customWidth="1"/>
    <col min="3848" max="3848" width="4.5703125" style="124" bestFit="1" customWidth="1"/>
    <col min="3849" max="3849" width="5.5703125" style="124" bestFit="1" customWidth="1"/>
    <col min="3850" max="3850" width="7" style="124" bestFit="1" customWidth="1"/>
    <col min="3851" max="3851" width="5.5703125" style="124" bestFit="1" customWidth="1"/>
    <col min="3852" max="3852" width="4.7109375" style="124" bestFit="1" customWidth="1"/>
    <col min="3853" max="3853" width="5.5703125" style="124" bestFit="1" customWidth="1"/>
    <col min="3854" max="3854" width="7" style="124" bestFit="1" customWidth="1"/>
    <col min="3855" max="3855" width="10" style="124" bestFit="1" customWidth="1"/>
    <col min="3856" max="3856" width="8.5703125" style="124" bestFit="1" customWidth="1"/>
    <col min="3857" max="3857" width="8.85546875" style="124" bestFit="1" customWidth="1"/>
    <col min="3858" max="3859" width="3.28515625" style="124" bestFit="1" customWidth="1"/>
    <col min="3860" max="3860" width="9.140625" style="124"/>
    <col min="3861" max="3861" width="7.28515625" style="124" customWidth="1"/>
    <col min="3862" max="3862" width="9.140625" style="124"/>
    <col min="3863" max="3863" width="6.42578125" style="124" bestFit="1" customWidth="1"/>
    <col min="3864" max="3864" width="3.28515625" style="124" bestFit="1" customWidth="1"/>
    <col min="3865" max="4096" width="9.140625" style="124"/>
    <col min="4097" max="4097" width="3.140625" style="124" bestFit="1" customWidth="1"/>
    <col min="4098" max="4098" width="47.42578125" style="124" customWidth="1"/>
    <col min="4099" max="4099" width="3.42578125" style="124" bestFit="1" customWidth="1"/>
    <col min="4100" max="4100" width="7.140625" style="124" bestFit="1" customWidth="1"/>
    <col min="4101" max="4101" width="5.5703125" style="124" customWidth="1"/>
    <col min="4102" max="4103" width="4.7109375" style="124" bestFit="1" customWidth="1"/>
    <col min="4104" max="4104" width="4.5703125" style="124" bestFit="1" customWidth="1"/>
    <col min="4105" max="4105" width="5.5703125" style="124" bestFit="1" customWidth="1"/>
    <col min="4106" max="4106" width="7" style="124" bestFit="1" customWidth="1"/>
    <col min="4107" max="4107" width="5.5703125" style="124" bestFit="1" customWidth="1"/>
    <col min="4108" max="4108" width="4.7109375" style="124" bestFit="1" customWidth="1"/>
    <col min="4109" max="4109" width="5.5703125" style="124" bestFit="1" customWidth="1"/>
    <col min="4110" max="4110" width="7" style="124" bestFit="1" customWidth="1"/>
    <col min="4111" max="4111" width="10" style="124" bestFit="1" customWidth="1"/>
    <col min="4112" max="4112" width="8.5703125" style="124" bestFit="1" customWidth="1"/>
    <col min="4113" max="4113" width="8.85546875" style="124" bestFit="1" customWidth="1"/>
    <col min="4114" max="4115" width="3.28515625" style="124" bestFit="1" customWidth="1"/>
    <col min="4116" max="4116" width="9.140625" style="124"/>
    <col min="4117" max="4117" width="7.28515625" style="124" customWidth="1"/>
    <col min="4118" max="4118" width="9.140625" style="124"/>
    <col min="4119" max="4119" width="6.42578125" style="124" bestFit="1" customWidth="1"/>
    <col min="4120" max="4120" width="3.28515625" style="124" bestFit="1" customWidth="1"/>
    <col min="4121" max="4352" width="9.140625" style="124"/>
    <col min="4353" max="4353" width="3.140625" style="124" bestFit="1" customWidth="1"/>
    <col min="4354" max="4354" width="47.42578125" style="124" customWidth="1"/>
    <col min="4355" max="4355" width="3.42578125" style="124" bestFit="1" customWidth="1"/>
    <col min="4356" max="4356" width="7.140625" style="124" bestFit="1" customWidth="1"/>
    <col min="4357" max="4357" width="5.5703125" style="124" customWidth="1"/>
    <col min="4358" max="4359" width="4.7109375" style="124" bestFit="1" customWidth="1"/>
    <col min="4360" max="4360" width="4.5703125" style="124" bestFit="1" customWidth="1"/>
    <col min="4361" max="4361" width="5.5703125" style="124" bestFit="1" customWidth="1"/>
    <col min="4362" max="4362" width="7" style="124" bestFit="1" customWidth="1"/>
    <col min="4363" max="4363" width="5.5703125" style="124" bestFit="1" customWidth="1"/>
    <col min="4364" max="4364" width="4.7109375" style="124" bestFit="1" customWidth="1"/>
    <col min="4365" max="4365" width="5.5703125" style="124" bestFit="1" customWidth="1"/>
    <col min="4366" max="4366" width="7" style="124" bestFit="1" customWidth="1"/>
    <col min="4367" max="4367" width="10" style="124" bestFit="1" customWidth="1"/>
    <col min="4368" max="4368" width="8.5703125" style="124" bestFit="1" customWidth="1"/>
    <col min="4369" max="4369" width="8.85546875" style="124" bestFit="1" customWidth="1"/>
    <col min="4370" max="4371" width="3.28515625" style="124" bestFit="1" customWidth="1"/>
    <col min="4372" max="4372" width="9.140625" style="124"/>
    <col min="4373" max="4373" width="7.28515625" style="124" customWidth="1"/>
    <col min="4374" max="4374" width="9.140625" style="124"/>
    <col min="4375" max="4375" width="6.42578125" style="124" bestFit="1" customWidth="1"/>
    <col min="4376" max="4376" width="3.28515625" style="124" bestFit="1" customWidth="1"/>
    <col min="4377" max="4608" width="9.140625" style="124"/>
    <col min="4609" max="4609" width="3.140625" style="124" bestFit="1" customWidth="1"/>
    <col min="4610" max="4610" width="47.42578125" style="124" customWidth="1"/>
    <col min="4611" max="4611" width="3.42578125" style="124" bestFit="1" customWidth="1"/>
    <col min="4612" max="4612" width="7.140625" style="124" bestFit="1" customWidth="1"/>
    <col min="4613" max="4613" width="5.5703125" style="124" customWidth="1"/>
    <col min="4614" max="4615" width="4.7109375" style="124" bestFit="1" customWidth="1"/>
    <col min="4616" max="4616" width="4.5703125" style="124" bestFit="1" customWidth="1"/>
    <col min="4617" max="4617" width="5.5703125" style="124" bestFit="1" customWidth="1"/>
    <col min="4618" max="4618" width="7" style="124" bestFit="1" customWidth="1"/>
    <col min="4619" max="4619" width="5.5703125" style="124" bestFit="1" customWidth="1"/>
    <col min="4620" max="4620" width="4.7109375" style="124" bestFit="1" customWidth="1"/>
    <col min="4621" max="4621" width="5.5703125" style="124" bestFit="1" customWidth="1"/>
    <col min="4622" max="4622" width="7" style="124" bestFit="1" customWidth="1"/>
    <col min="4623" max="4623" width="10" style="124" bestFit="1" customWidth="1"/>
    <col min="4624" max="4624" width="8.5703125" style="124" bestFit="1" customWidth="1"/>
    <col min="4625" max="4625" width="8.85546875" style="124" bestFit="1" customWidth="1"/>
    <col min="4626" max="4627" width="3.28515625" style="124" bestFit="1" customWidth="1"/>
    <col min="4628" max="4628" width="9.140625" style="124"/>
    <col min="4629" max="4629" width="7.28515625" style="124" customWidth="1"/>
    <col min="4630" max="4630" width="9.140625" style="124"/>
    <col min="4631" max="4631" width="6.42578125" style="124" bestFit="1" customWidth="1"/>
    <col min="4632" max="4632" width="3.28515625" style="124" bestFit="1" customWidth="1"/>
    <col min="4633" max="4864" width="9.140625" style="124"/>
    <col min="4865" max="4865" width="3.140625" style="124" bestFit="1" customWidth="1"/>
    <col min="4866" max="4866" width="47.42578125" style="124" customWidth="1"/>
    <col min="4867" max="4867" width="3.42578125" style="124" bestFit="1" customWidth="1"/>
    <col min="4868" max="4868" width="7.140625" style="124" bestFit="1" customWidth="1"/>
    <col min="4869" max="4869" width="5.5703125" style="124" customWidth="1"/>
    <col min="4870" max="4871" width="4.7109375" style="124" bestFit="1" customWidth="1"/>
    <col min="4872" max="4872" width="4.5703125" style="124" bestFit="1" customWidth="1"/>
    <col min="4873" max="4873" width="5.5703125" style="124" bestFit="1" customWidth="1"/>
    <col min="4874" max="4874" width="7" style="124" bestFit="1" customWidth="1"/>
    <col min="4875" max="4875" width="5.5703125" style="124" bestFit="1" customWidth="1"/>
    <col min="4876" max="4876" width="4.7109375" style="124" bestFit="1" customWidth="1"/>
    <col min="4877" max="4877" width="5.5703125" style="124" bestFit="1" customWidth="1"/>
    <col min="4878" max="4878" width="7" style="124" bestFit="1" customWidth="1"/>
    <col min="4879" max="4879" width="10" style="124" bestFit="1" customWidth="1"/>
    <col min="4880" max="4880" width="8.5703125" style="124" bestFit="1" customWidth="1"/>
    <col min="4881" max="4881" width="8.85546875" style="124" bestFit="1" customWidth="1"/>
    <col min="4882" max="4883" width="3.28515625" style="124" bestFit="1" customWidth="1"/>
    <col min="4884" max="4884" width="9.140625" style="124"/>
    <col min="4885" max="4885" width="7.28515625" style="124" customWidth="1"/>
    <col min="4886" max="4886" width="9.140625" style="124"/>
    <col min="4887" max="4887" width="6.42578125" style="124" bestFit="1" customWidth="1"/>
    <col min="4888" max="4888" width="3.28515625" style="124" bestFit="1" customWidth="1"/>
    <col min="4889" max="5120" width="9.140625" style="124"/>
    <col min="5121" max="5121" width="3.140625" style="124" bestFit="1" customWidth="1"/>
    <col min="5122" max="5122" width="47.42578125" style="124" customWidth="1"/>
    <col min="5123" max="5123" width="3.42578125" style="124" bestFit="1" customWidth="1"/>
    <col min="5124" max="5124" width="7.140625" style="124" bestFit="1" customWidth="1"/>
    <col min="5125" max="5125" width="5.5703125" style="124" customWidth="1"/>
    <col min="5126" max="5127" width="4.7109375" style="124" bestFit="1" customWidth="1"/>
    <col min="5128" max="5128" width="4.5703125" style="124" bestFit="1" customWidth="1"/>
    <col min="5129" max="5129" width="5.5703125" style="124" bestFit="1" customWidth="1"/>
    <col min="5130" max="5130" width="7" style="124" bestFit="1" customWidth="1"/>
    <col min="5131" max="5131" width="5.5703125" style="124" bestFit="1" customWidth="1"/>
    <col min="5132" max="5132" width="4.7109375" style="124" bestFit="1" customWidth="1"/>
    <col min="5133" max="5133" width="5.5703125" style="124" bestFit="1" customWidth="1"/>
    <col min="5134" max="5134" width="7" style="124" bestFit="1" customWidth="1"/>
    <col min="5135" max="5135" width="10" style="124" bestFit="1" customWidth="1"/>
    <col min="5136" max="5136" width="8.5703125" style="124" bestFit="1" customWidth="1"/>
    <col min="5137" max="5137" width="8.85546875" style="124" bestFit="1" customWidth="1"/>
    <col min="5138" max="5139" width="3.28515625" style="124" bestFit="1" customWidth="1"/>
    <col min="5140" max="5140" width="9.140625" style="124"/>
    <col min="5141" max="5141" width="7.28515625" style="124" customWidth="1"/>
    <col min="5142" max="5142" width="9.140625" style="124"/>
    <col min="5143" max="5143" width="6.42578125" style="124" bestFit="1" customWidth="1"/>
    <col min="5144" max="5144" width="3.28515625" style="124" bestFit="1" customWidth="1"/>
    <col min="5145" max="5376" width="9.140625" style="124"/>
    <col min="5377" max="5377" width="3.140625" style="124" bestFit="1" customWidth="1"/>
    <col min="5378" max="5378" width="47.42578125" style="124" customWidth="1"/>
    <col min="5379" max="5379" width="3.42578125" style="124" bestFit="1" customWidth="1"/>
    <col min="5380" max="5380" width="7.140625" style="124" bestFit="1" customWidth="1"/>
    <col min="5381" max="5381" width="5.5703125" style="124" customWidth="1"/>
    <col min="5382" max="5383" width="4.7109375" style="124" bestFit="1" customWidth="1"/>
    <col min="5384" max="5384" width="4.5703125" style="124" bestFit="1" customWidth="1"/>
    <col min="5385" max="5385" width="5.5703125" style="124" bestFit="1" customWidth="1"/>
    <col min="5386" max="5386" width="7" style="124" bestFit="1" customWidth="1"/>
    <col min="5387" max="5387" width="5.5703125" style="124" bestFit="1" customWidth="1"/>
    <col min="5388" max="5388" width="4.7109375" style="124" bestFit="1" customWidth="1"/>
    <col min="5389" max="5389" width="5.5703125" style="124" bestFit="1" customWidth="1"/>
    <col min="5390" max="5390" width="7" style="124" bestFit="1" customWidth="1"/>
    <col min="5391" max="5391" width="10" style="124" bestFit="1" customWidth="1"/>
    <col min="5392" max="5392" width="8.5703125" style="124" bestFit="1" customWidth="1"/>
    <col min="5393" max="5393" width="8.85546875" style="124" bestFit="1" customWidth="1"/>
    <col min="5394" max="5395" width="3.28515625" style="124" bestFit="1" customWidth="1"/>
    <col min="5396" max="5396" width="9.140625" style="124"/>
    <col min="5397" max="5397" width="7.28515625" style="124" customWidth="1"/>
    <col min="5398" max="5398" width="9.140625" style="124"/>
    <col min="5399" max="5399" width="6.42578125" style="124" bestFit="1" customWidth="1"/>
    <col min="5400" max="5400" width="3.28515625" style="124" bestFit="1" customWidth="1"/>
    <col min="5401" max="5632" width="9.140625" style="124"/>
    <col min="5633" max="5633" width="3.140625" style="124" bestFit="1" customWidth="1"/>
    <col min="5634" max="5634" width="47.42578125" style="124" customWidth="1"/>
    <col min="5635" max="5635" width="3.42578125" style="124" bestFit="1" customWidth="1"/>
    <col min="5636" max="5636" width="7.140625" style="124" bestFit="1" customWidth="1"/>
    <col min="5637" max="5637" width="5.5703125" style="124" customWidth="1"/>
    <col min="5638" max="5639" width="4.7109375" style="124" bestFit="1" customWidth="1"/>
    <col min="5640" max="5640" width="4.5703125" style="124" bestFit="1" customWidth="1"/>
    <col min="5641" max="5641" width="5.5703125" style="124" bestFit="1" customWidth="1"/>
    <col min="5642" max="5642" width="7" style="124" bestFit="1" customWidth="1"/>
    <col min="5643" max="5643" width="5.5703125" style="124" bestFit="1" customWidth="1"/>
    <col min="5644" max="5644" width="4.7109375" style="124" bestFit="1" customWidth="1"/>
    <col min="5645" max="5645" width="5.5703125" style="124" bestFit="1" customWidth="1"/>
    <col min="5646" max="5646" width="7" style="124" bestFit="1" customWidth="1"/>
    <col min="5647" max="5647" width="10" style="124" bestFit="1" customWidth="1"/>
    <col min="5648" max="5648" width="8.5703125" style="124" bestFit="1" customWidth="1"/>
    <col min="5649" max="5649" width="8.85546875" style="124" bestFit="1" customWidth="1"/>
    <col min="5650" max="5651" width="3.28515625" style="124" bestFit="1" customWidth="1"/>
    <col min="5652" max="5652" width="9.140625" style="124"/>
    <col min="5653" max="5653" width="7.28515625" style="124" customWidth="1"/>
    <col min="5654" max="5654" width="9.140625" style="124"/>
    <col min="5655" max="5655" width="6.42578125" style="124" bestFit="1" customWidth="1"/>
    <col min="5656" max="5656" width="3.28515625" style="124" bestFit="1" customWidth="1"/>
    <col min="5657" max="5888" width="9.140625" style="124"/>
    <col min="5889" max="5889" width="3.140625" style="124" bestFit="1" customWidth="1"/>
    <col min="5890" max="5890" width="47.42578125" style="124" customWidth="1"/>
    <col min="5891" max="5891" width="3.42578125" style="124" bestFit="1" customWidth="1"/>
    <col min="5892" max="5892" width="7.140625" style="124" bestFit="1" customWidth="1"/>
    <col min="5893" max="5893" width="5.5703125" style="124" customWidth="1"/>
    <col min="5894" max="5895" width="4.7109375" style="124" bestFit="1" customWidth="1"/>
    <col min="5896" max="5896" width="4.5703125" style="124" bestFit="1" customWidth="1"/>
    <col min="5897" max="5897" width="5.5703125" style="124" bestFit="1" customWidth="1"/>
    <col min="5898" max="5898" width="7" style="124" bestFit="1" customWidth="1"/>
    <col min="5899" max="5899" width="5.5703125" style="124" bestFit="1" customWidth="1"/>
    <col min="5900" max="5900" width="4.7109375" style="124" bestFit="1" customWidth="1"/>
    <col min="5901" max="5901" width="5.5703125" style="124" bestFit="1" customWidth="1"/>
    <col min="5902" max="5902" width="7" style="124" bestFit="1" customWidth="1"/>
    <col min="5903" max="5903" width="10" style="124" bestFit="1" customWidth="1"/>
    <col min="5904" max="5904" width="8.5703125" style="124" bestFit="1" customWidth="1"/>
    <col min="5905" max="5905" width="8.85546875" style="124" bestFit="1" customWidth="1"/>
    <col min="5906" max="5907" width="3.28515625" style="124" bestFit="1" customWidth="1"/>
    <col min="5908" max="5908" width="9.140625" style="124"/>
    <col min="5909" max="5909" width="7.28515625" style="124" customWidth="1"/>
    <col min="5910" max="5910" width="9.140625" style="124"/>
    <col min="5911" max="5911" width="6.42578125" style="124" bestFit="1" customWidth="1"/>
    <col min="5912" max="5912" width="3.28515625" style="124" bestFit="1" customWidth="1"/>
    <col min="5913" max="6144" width="9.140625" style="124"/>
    <col min="6145" max="6145" width="3.140625" style="124" bestFit="1" customWidth="1"/>
    <col min="6146" max="6146" width="47.42578125" style="124" customWidth="1"/>
    <col min="6147" max="6147" width="3.42578125" style="124" bestFit="1" customWidth="1"/>
    <col min="6148" max="6148" width="7.140625" style="124" bestFit="1" customWidth="1"/>
    <col min="6149" max="6149" width="5.5703125" style="124" customWidth="1"/>
    <col min="6150" max="6151" width="4.7109375" style="124" bestFit="1" customWidth="1"/>
    <col min="6152" max="6152" width="4.5703125" style="124" bestFit="1" customWidth="1"/>
    <col min="6153" max="6153" width="5.5703125" style="124" bestFit="1" customWidth="1"/>
    <col min="6154" max="6154" width="7" style="124" bestFit="1" customWidth="1"/>
    <col min="6155" max="6155" width="5.5703125" style="124" bestFit="1" customWidth="1"/>
    <col min="6156" max="6156" width="4.7109375" style="124" bestFit="1" customWidth="1"/>
    <col min="6157" max="6157" width="5.5703125" style="124" bestFit="1" customWidth="1"/>
    <col min="6158" max="6158" width="7" style="124" bestFit="1" customWidth="1"/>
    <col min="6159" max="6159" width="10" style="124" bestFit="1" customWidth="1"/>
    <col min="6160" max="6160" width="8.5703125" style="124" bestFit="1" customWidth="1"/>
    <col min="6161" max="6161" width="8.85546875" style="124" bestFit="1" customWidth="1"/>
    <col min="6162" max="6163" width="3.28515625" style="124" bestFit="1" customWidth="1"/>
    <col min="6164" max="6164" width="9.140625" style="124"/>
    <col min="6165" max="6165" width="7.28515625" style="124" customWidth="1"/>
    <col min="6166" max="6166" width="9.140625" style="124"/>
    <col min="6167" max="6167" width="6.42578125" style="124" bestFit="1" customWidth="1"/>
    <col min="6168" max="6168" width="3.28515625" style="124" bestFit="1" customWidth="1"/>
    <col min="6169" max="6400" width="9.140625" style="124"/>
    <col min="6401" max="6401" width="3.140625" style="124" bestFit="1" customWidth="1"/>
    <col min="6402" max="6402" width="47.42578125" style="124" customWidth="1"/>
    <col min="6403" max="6403" width="3.42578125" style="124" bestFit="1" customWidth="1"/>
    <col min="6404" max="6404" width="7.140625" style="124" bestFit="1" customWidth="1"/>
    <col min="6405" max="6405" width="5.5703125" style="124" customWidth="1"/>
    <col min="6406" max="6407" width="4.7109375" style="124" bestFit="1" customWidth="1"/>
    <col min="6408" max="6408" width="4.5703125" style="124" bestFit="1" customWidth="1"/>
    <col min="6409" max="6409" width="5.5703125" style="124" bestFit="1" customWidth="1"/>
    <col min="6410" max="6410" width="7" style="124" bestFit="1" customWidth="1"/>
    <col min="6411" max="6411" width="5.5703125" style="124" bestFit="1" customWidth="1"/>
    <col min="6412" max="6412" width="4.7109375" style="124" bestFit="1" customWidth="1"/>
    <col min="6413" max="6413" width="5.5703125" style="124" bestFit="1" customWidth="1"/>
    <col min="6414" max="6414" width="7" style="124" bestFit="1" customWidth="1"/>
    <col min="6415" max="6415" width="10" style="124" bestFit="1" customWidth="1"/>
    <col min="6416" max="6416" width="8.5703125" style="124" bestFit="1" customWidth="1"/>
    <col min="6417" max="6417" width="8.85546875" style="124" bestFit="1" customWidth="1"/>
    <col min="6418" max="6419" width="3.28515625" style="124" bestFit="1" customWidth="1"/>
    <col min="6420" max="6420" width="9.140625" style="124"/>
    <col min="6421" max="6421" width="7.28515625" style="124" customWidth="1"/>
    <col min="6422" max="6422" width="9.140625" style="124"/>
    <col min="6423" max="6423" width="6.42578125" style="124" bestFit="1" customWidth="1"/>
    <col min="6424" max="6424" width="3.28515625" style="124" bestFit="1" customWidth="1"/>
    <col min="6425" max="6656" width="9.140625" style="124"/>
    <col min="6657" max="6657" width="3.140625" style="124" bestFit="1" customWidth="1"/>
    <col min="6658" max="6658" width="47.42578125" style="124" customWidth="1"/>
    <col min="6659" max="6659" width="3.42578125" style="124" bestFit="1" customWidth="1"/>
    <col min="6660" max="6660" width="7.140625" style="124" bestFit="1" customWidth="1"/>
    <col min="6661" max="6661" width="5.5703125" style="124" customWidth="1"/>
    <col min="6662" max="6663" width="4.7109375" style="124" bestFit="1" customWidth="1"/>
    <col min="6664" max="6664" width="4.5703125" style="124" bestFit="1" customWidth="1"/>
    <col min="6665" max="6665" width="5.5703125" style="124" bestFit="1" customWidth="1"/>
    <col min="6666" max="6666" width="7" style="124" bestFit="1" customWidth="1"/>
    <col min="6667" max="6667" width="5.5703125" style="124" bestFit="1" customWidth="1"/>
    <col min="6668" max="6668" width="4.7109375" style="124" bestFit="1" customWidth="1"/>
    <col min="6669" max="6669" width="5.5703125" style="124" bestFit="1" customWidth="1"/>
    <col min="6670" max="6670" width="7" style="124" bestFit="1" customWidth="1"/>
    <col min="6671" max="6671" width="10" style="124" bestFit="1" customWidth="1"/>
    <col min="6672" max="6672" width="8.5703125" style="124" bestFit="1" customWidth="1"/>
    <col min="6673" max="6673" width="8.85546875" style="124" bestFit="1" customWidth="1"/>
    <col min="6674" max="6675" width="3.28515625" style="124" bestFit="1" customWidth="1"/>
    <col min="6676" max="6676" width="9.140625" style="124"/>
    <col min="6677" max="6677" width="7.28515625" style="124" customWidth="1"/>
    <col min="6678" max="6678" width="9.140625" style="124"/>
    <col min="6679" max="6679" width="6.42578125" style="124" bestFit="1" customWidth="1"/>
    <col min="6680" max="6680" width="3.28515625" style="124" bestFit="1" customWidth="1"/>
    <col min="6681" max="6912" width="9.140625" style="124"/>
    <col min="6913" max="6913" width="3.140625" style="124" bestFit="1" customWidth="1"/>
    <col min="6914" max="6914" width="47.42578125" style="124" customWidth="1"/>
    <col min="6915" max="6915" width="3.42578125" style="124" bestFit="1" customWidth="1"/>
    <col min="6916" max="6916" width="7.140625" style="124" bestFit="1" customWidth="1"/>
    <col min="6917" max="6917" width="5.5703125" style="124" customWidth="1"/>
    <col min="6918" max="6919" width="4.7109375" style="124" bestFit="1" customWidth="1"/>
    <col min="6920" max="6920" width="4.5703125" style="124" bestFit="1" customWidth="1"/>
    <col min="6921" max="6921" width="5.5703125" style="124" bestFit="1" customWidth="1"/>
    <col min="6922" max="6922" width="7" style="124" bestFit="1" customWidth="1"/>
    <col min="6923" max="6923" width="5.5703125" style="124" bestFit="1" customWidth="1"/>
    <col min="6924" max="6924" width="4.7109375" style="124" bestFit="1" customWidth="1"/>
    <col min="6925" max="6925" width="5.5703125" style="124" bestFit="1" customWidth="1"/>
    <col min="6926" max="6926" width="7" style="124" bestFit="1" customWidth="1"/>
    <col min="6927" max="6927" width="10" style="124" bestFit="1" customWidth="1"/>
    <col min="6928" max="6928" width="8.5703125" style="124" bestFit="1" customWidth="1"/>
    <col min="6929" max="6929" width="8.85546875" style="124" bestFit="1" customWidth="1"/>
    <col min="6930" max="6931" width="3.28515625" style="124" bestFit="1" customWidth="1"/>
    <col min="6932" max="6932" width="9.140625" style="124"/>
    <col min="6933" max="6933" width="7.28515625" style="124" customWidth="1"/>
    <col min="6934" max="6934" width="9.140625" style="124"/>
    <col min="6935" max="6935" width="6.42578125" style="124" bestFit="1" customWidth="1"/>
    <col min="6936" max="6936" width="3.28515625" style="124" bestFit="1" customWidth="1"/>
    <col min="6937" max="7168" width="9.140625" style="124"/>
    <col min="7169" max="7169" width="3.140625" style="124" bestFit="1" customWidth="1"/>
    <col min="7170" max="7170" width="47.42578125" style="124" customWidth="1"/>
    <col min="7171" max="7171" width="3.42578125" style="124" bestFit="1" customWidth="1"/>
    <col min="7172" max="7172" width="7.140625" style="124" bestFit="1" customWidth="1"/>
    <col min="7173" max="7173" width="5.5703125" style="124" customWidth="1"/>
    <col min="7174" max="7175" width="4.7109375" style="124" bestFit="1" customWidth="1"/>
    <col min="7176" max="7176" width="4.5703125" style="124" bestFit="1" customWidth="1"/>
    <col min="7177" max="7177" width="5.5703125" style="124" bestFit="1" customWidth="1"/>
    <col min="7178" max="7178" width="7" style="124" bestFit="1" customWidth="1"/>
    <col min="7179" max="7179" width="5.5703125" style="124" bestFit="1" customWidth="1"/>
    <col min="7180" max="7180" width="4.7109375" style="124" bestFit="1" customWidth="1"/>
    <col min="7181" max="7181" width="5.5703125" style="124" bestFit="1" customWidth="1"/>
    <col min="7182" max="7182" width="7" style="124" bestFit="1" customWidth="1"/>
    <col min="7183" max="7183" width="10" style="124" bestFit="1" customWidth="1"/>
    <col min="7184" max="7184" width="8.5703125" style="124" bestFit="1" customWidth="1"/>
    <col min="7185" max="7185" width="8.85546875" style="124" bestFit="1" customWidth="1"/>
    <col min="7186" max="7187" width="3.28515625" style="124" bestFit="1" customWidth="1"/>
    <col min="7188" max="7188" width="9.140625" style="124"/>
    <col min="7189" max="7189" width="7.28515625" style="124" customWidth="1"/>
    <col min="7190" max="7190" width="9.140625" style="124"/>
    <col min="7191" max="7191" width="6.42578125" style="124" bestFit="1" customWidth="1"/>
    <col min="7192" max="7192" width="3.28515625" style="124" bestFit="1" customWidth="1"/>
    <col min="7193" max="7424" width="9.140625" style="124"/>
    <col min="7425" max="7425" width="3.140625" style="124" bestFit="1" customWidth="1"/>
    <col min="7426" max="7426" width="47.42578125" style="124" customWidth="1"/>
    <col min="7427" max="7427" width="3.42578125" style="124" bestFit="1" customWidth="1"/>
    <col min="7428" max="7428" width="7.140625" style="124" bestFit="1" customWidth="1"/>
    <col min="7429" max="7429" width="5.5703125" style="124" customWidth="1"/>
    <col min="7430" max="7431" width="4.7109375" style="124" bestFit="1" customWidth="1"/>
    <col min="7432" max="7432" width="4.5703125" style="124" bestFit="1" customWidth="1"/>
    <col min="7433" max="7433" width="5.5703125" style="124" bestFit="1" customWidth="1"/>
    <col min="7434" max="7434" width="7" style="124" bestFit="1" customWidth="1"/>
    <col min="7435" max="7435" width="5.5703125" style="124" bestFit="1" customWidth="1"/>
    <col min="7436" max="7436" width="4.7109375" style="124" bestFit="1" customWidth="1"/>
    <col min="7437" max="7437" width="5.5703125" style="124" bestFit="1" customWidth="1"/>
    <col min="7438" max="7438" width="7" style="124" bestFit="1" customWidth="1"/>
    <col min="7439" max="7439" width="10" style="124" bestFit="1" customWidth="1"/>
    <col min="7440" max="7440" width="8.5703125" style="124" bestFit="1" customWidth="1"/>
    <col min="7441" max="7441" width="8.85546875" style="124" bestFit="1" customWidth="1"/>
    <col min="7442" max="7443" width="3.28515625" style="124" bestFit="1" customWidth="1"/>
    <col min="7444" max="7444" width="9.140625" style="124"/>
    <col min="7445" max="7445" width="7.28515625" style="124" customWidth="1"/>
    <col min="7446" max="7446" width="9.140625" style="124"/>
    <col min="7447" max="7447" width="6.42578125" style="124" bestFit="1" customWidth="1"/>
    <col min="7448" max="7448" width="3.28515625" style="124" bestFit="1" customWidth="1"/>
    <col min="7449" max="7680" width="9.140625" style="124"/>
    <col min="7681" max="7681" width="3.140625" style="124" bestFit="1" customWidth="1"/>
    <col min="7682" max="7682" width="47.42578125" style="124" customWidth="1"/>
    <col min="7683" max="7683" width="3.42578125" style="124" bestFit="1" customWidth="1"/>
    <col min="7684" max="7684" width="7.140625" style="124" bestFit="1" customWidth="1"/>
    <col min="7685" max="7685" width="5.5703125" style="124" customWidth="1"/>
    <col min="7686" max="7687" width="4.7109375" style="124" bestFit="1" customWidth="1"/>
    <col min="7688" max="7688" width="4.5703125" style="124" bestFit="1" customWidth="1"/>
    <col min="7689" max="7689" width="5.5703125" style="124" bestFit="1" customWidth="1"/>
    <col min="7690" max="7690" width="7" style="124" bestFit="1" customWidth="1"/>
    <col min="7691" max="7691" width="5.5703125" style="124" bestFit="1" customWidth="1"/>
    <col min="7692" max="7692" width="4.7109375" style="124" bestFit="1" customWidth="1"/>
    <col min="7693" max="7693" width="5.5703125" style="124" bestFit="1" customWidth="1"/>
    <col min="7694" max="7694" width="7" style="124" bestFit="1" customWidth="1"/>
    <col min="7695" max="7695" width="10" style="124" bestFit="1" customWidth="1"/>
    <col min="7696" max="7696" width="8.5703125" style="124" bestFit="1" customWidth="1"/>
    <col min="7697" max="7697" width="8.85546875" style="124" bestFit="1" customWidth="1"/>
    <col min="7698" max="7699" width="3.28515625" style="124" bestFit="1" customWidth="1"/>
    <col min="7700" max="7700" width="9.140625" style="124"/>
    <col min="7701" max="7701" width="7.28515625" style="124" customWidth="1"/>
    <col min="7702" max="7702" width="9.140625" style="124"/>
    <col min="7703" max="7703" width="6.42578125" style="124" bestFit="1" customWidth="1"/>
    <col min="7704" max="7704" width="3.28515625" style="124" bestFit="1" customWidth="1"/>
    <col min="7705" max="7936" width="9.140625" style="124"/>
    <col min="7937" max="7937" width="3.140625" style="124" bestFit="1" customWidth="1"/>
    <col min="7938" max="7938" width="47.42578125" style="124" customWidth="1"/>
    <col min="7939" max="7939" width="3.42578125" style="124" bestFit="1" customWidth="1"/>
    <col min="7940" max="7940" width="7.140625" style="124" bestFit="1" customWidth="1"/>
    <col min="7941" max="7941" width="5.5703125" style="124" customWidth="1"/>
    <col min="7942" max="7943" width="4.7109375" style="124" bestFit="1" customWidth="1"/>
    <col min="7944" max="7944" width="4.5703125" style="124" bestFit="1" customWidth="1"/>
    <col min="7945" max="7945" width="5.5703125" style="124" bestFit="1" customWidth="1"/>
    <col min="7946" max="7946" width="7" style="124" bestFit="1" customWidth="1"/>
    <col min="7947" max="7947" width="5.5703125" style="124" bestFit="1" customWidth="1"/>
    <col min="7948" max="7948" width="4.7109375" style="124" bestFit="1" customWidth="1"/>
    <col min="7949" max="7949" width="5.5703125" style="124" bestFit="1" customWidth="1"/>
    <col min="7950" max="7950" width="7" style="124" bestFit="1" customWidth="1"/>
    <col min="7951" max="7951" width="10" style="124" bestFit="1" customWidth="1"/>
    <col min="7952" max="7952" width="8.5703125" style="124" bestFit="1" customWidth="1"/>
    <col min="7953" max="7953" width="8.85546875" style="124" bestFit="1" customWidth="1"/>
    <col min="7954" max="7955" width="3.28515625" style="124" bestFit="1" customWidth="1"/>
    <col min="7956" max="7956" width="9.140625" style="124"/>
    <col min="7957" max="7957" width="7.28515625" style="124" customWidth="1"/>
    <col min="7958" max="7958" width="9.140625" style="124"/>
    <col min="7959" max="7959" width="6.42578125" style="124" bestFit="1" customWidth="1"/>
    <col min="7960" max="7960" width="3.28515625" style="124" bestFit="1" customWidth="1"/>
    <col min="7961" max="8192" width="9.140625" style="124"/>
    <col min="8193" max="8193" width="3.140625" style="124" bestFit="1" customWidth="1"/>
    <col min="8194" max="8194" width="47.42578125" style="124" customWidth="1"/>
    <col min="8195" max="8195" width="3.42578125" style="124" bestFit="1" customWidth="1"/>
    <col min="8196" max="8196" width="7.140625" style="124" bestFit="1" customWidth="1"/>
    <col min="8197" max="8197" width="5.5703125" style="124" customWidth="1"/>
    <col min="8198" max="8199" width="4.7109375" style="124" bestFit="1" customWidth="1"/>
    <col min="8200" max="8200" width="4.5703125" style="124" bestFit="1" customWidth="1"/>
    <col min="8201" max="8201" width="5.5703125" style="124" bestFit="1" customWidth="1"/>
    <col min="8202" max="8202" width="7" style="124" bestFit="1" customWidth="1"/>
    <col min="8203" max="8203" width="5.5703125" style="124" bestFit="1" customWidth="1"/>
    <col min="8204" max="8204" width="4.7109375" style="124" bestFit="1" customWidth="1"/>
    <col min="8205" max="8205" width="5.5703125" style="124" bestFit="1" customWidth="1"/>
    <col min="8206" max="8206" width="7" style="124" bestFit="1" customWidth="1"/>
    <col min="8207" max="8207" width="10" style="124" bestFit="1" customWidth="1"/>
    <col min="8208" max="8208" width="8.5703125" style="124" bestFit="1" customWidth="1"/>
    <col min="8209" max="8209" width="8.85546875" style="124" bestFit="1" customWidth="1"/>
    <col min="8210" max="8211" width="3.28515625" style="124" bestFit="1" customWidth="1"/>
    <col min="8212" max="8212" width="9.140625" style="124"/>
    <col min="8213" max="8213" width="7.28515625" style="124" customWidth="1"/>
    <col min="8214" max="8214" width="9.140625" style="124"/>
    <col min="8215" max="8215" width="6.42578125" style="124" bestFit="1" customWidth="1"/>
    <col min="8216" max="8216" width="3.28515625" style="124" bestFit="1" customWidth="1"/>
    <col min="8217" max="8448" width="9.140625" style="124"/>
    <col min="8449" max="8449" width="3.140625" style="124" bestFit="1" customWidth="1"/>
    <col min="8450" max="8450" width="47.42578125" style="124" customWidth="1"/>
    <col min="8451" max="8451" width="3.42578125" style="124" bestFit="1" customWidth="1"/>
    <col min="8452" max="8452" width="7.140625" style="124" bestFit="1" customWidth="1"/>
    <col min="8453" max="8453" width="5.5703125" style="124" customWidth="1"/>
    <col min="8454" max="8455" width="4.7109375" style="124" bestFit="1" customWidth="1"/>
    <col min="8456" max="8456" width="4.5703125" style="124" bestFit="1" customWidth="1"/>
    <col min="8457" max="8457" width="5.5703125" style="124" bestFit="1" customWidth="1"/>
    <col min="8458" max="8458" width="7" style="124" bestFit="1" customWidth="1"/>
    <col min="8459" max="8459" width="5.5703125" style="124" bestFit="1" customWidth="1"/>
    <col min="8460" max="8460" width="4.7109375" style="124" bestFit="1" customWidth="1"/>
    <col min="8461" max="8461" width="5.5703125" style="124" bestFit="1" customWidth="1"/>
    <col min="8462" max="8462" width="7" style="124" bestFit="1" customWidth="1"/>
    <col min="8463" max="8463" width="10" style="124" bestFit="1" customWidth="1"/>
    <col min="8464" max="8464" width="8.5703125" style="124" bestFit="1" customWidth="1"/>
    <col min="8465" max="8465" width="8.85546875" style="124" bestFit="1" customWidth="1"/>
    <col min="8466" max="8467" width="3.28515625" style="124" bestFit="1" customWidth="1"/>
    <col min="8468" max="8468" width="9.140625" style="124"/>
    <col min="8469" max="8469" width="7.28515625" style="124" customWidth="1"/>
    <col min="8470" max="8470" width="9.140625" style="124"/>
    <col min="8471" max="8471" width="6.42578125" style="124" bestFit="1" customWidth="1"/>
    <col min="8472" max="8472" width="3.28515625" style="124" bestFit="1" customWidth="1"/>
    <col min="8473" max="8704" width="9.140625" style="124"/>
    <col min="8705" max="8705" width="3.140625" style="124" bestFit="1" customWidth="1"/>
    <col min="8706" max="8706" width="47.42578125" style="124" customWidth="1"/>
    <col min="8707" max="8707" width="3.42578125" style="124" bestFit="1" customWidth="1"/>
    <col min="8708" max="8708" width="7.140625" style="124" bestFit="1" customWidth="1"/>
    <col min="8709" max="8709" width="5.5703125" style="124" customWidth="1"/>
    <col min="8710" max="8711" width="4.7109375" style="124" bestFit="1" customWidth="1"/>
    <col min="8712" max="8712" width="4.5703125" style="124" bestFit="1" customWidth="1"/>
    <col min="8713" max="8713" width="5.5703125" style="124" bestFit="1" customWidth="1"/>
    <col min="8714" max="8714" width="7" style="124" bestFit="1" customWidth="1"/>
    <col min="8715" max="8715" width="5.5703125" style="124" bestFit="1" customWidth="1"/>
    <col min="8716" max="8716" width="4.7109375" style="124" bestFit="1" customWidth="1"/>
    <col min="8717" max="8717" width="5.5703125" style="124" bestFit="1" customWidth="1"/>
    <col min="8718" max="8718" width="7" style="124" bestFit="1" customWidth="1"/>
    <col min="8719" max="8719" width="10" style="124" bestFit="1" customWidth="1"/>
    <col min="8720" max="8720" width="8.5703125" style="124" bestFit="1" customWidth="1"/>
    <col min="8721" max="8721" width="8.85546875" style="124" bestFit="1" customWidth="1"/>
    <col min="8722" max="8723" width="3.28515625" style="124" bestFit="1" customWidth="1"/>
    <col min="8724" max="8724" width="9.140625" style="124"/>
    <col min="8725" max="8725" width="7.28515625" style="124" customWidth="1"/>
    <col min="8726" max="8726" width="9.140625" style="124"/>
    <col min="8727" max="8727" width="6.42578125" style="124" bestFit="1" customWidth="1"/>
    <col min="8728" max="8728" width="3.28515625" style="124" bestFit="1" customWidth="1"/>
    <col min="8729" max="8960" width="9.140625" style="124"/>
    <col min="8961" max="8961" width="3.140625" style="124" bestFit="1" customWidth="1"/>
    <col min="8962" max="8962" width="47.42578125" style="124" customWidth="1"/>
    <col min="8963" max="8963" width="3.42578125" style="124" bestFit="1" customWidth="1"/>
    <col min="8964" max="8964" width="7.140625" style="124" bestFit="1" customWidth="1"/>
    <col min="8965" max="8965" width="5.5703125" style="124" customWidth="1"/>
    <col min="8966" max="8967" width="4.7109375" style="124" bestFit="1" customWidth="1"/>
    <col min="8968" max="8968" width="4.5703125" style="124" bestFit="1" customWidth="1"/>
    <col min="8969" max="8969" width="5.5703125" style="124" bestFit="1" customWidth="1"/>
    <col min="8970" max="8970" width="7" style="124" bestFit="1" customWidth="1"/>
    <col min="8971" max="8971" width="5.5703125" style="124" bestFit="1" customWidth="1"/>
    <col min="8972" max="8972" width="4.7109375" style="124" bestFit="1" customWidth="1"/>
    <col min="8973" max="8973" width="5.5703125" style="124" bestFit="1" customWidth="1"/>
    <col min="8974" max="8974" width="7" style="124" bestFit="1" customWidth="1"/>
    <col min="8975" max="8975" width="10" style="124" bestFit="1" customWidth="1"/>
    <col min="8976" max="8976" width="8.5703125" style="124" bestFit="1" customWidth="1"/>
    <col min="8977" max="8977" width="8.85546875" style="124" bestFit="1" customWidth="1"/>
    <col min="8978" max="8979" width="3.28515625" style="124" bestFit="1" customWidth="1"/>
    <col min="8980" max="8980" width="9.140625" style="124"/>
    <col min="8981" max="8981" width="7.28515625" style="124" customWidth="1"/>
    <col min="8982" max="8982" width="9.140625" style="124"/>
    <col min="8983" max="8983" width="6.42578125" style="124" bestFit="1" customWidth="1"/>
    <col min="8984" max="8984" width="3.28515625" style="124" bestFit="1" customWidth="1"/>
    <col min="8985" max="9216" width="9.140625" style="124"/>
    <col min="9217" max="9217" width="3.140625" style="124" bestFit="1" customWidth="1"/>
    <col min="9218" max="9218" width="47.42578125" style="124" customWidth="1"/>
    <col min="9219" max="9219" width="3.42578125" style="124" bestFit="1" customWidth="1"/>
    <col min="9220" max="9220" width="7.140625" style="124" bestFit="1" customWidth="1"/>
    <col min="9221" max="9221" width="5.5703125" style="124" customWidth="1"/>
    <col min="9222" max="9223" width="4.7109375" style="124" bestFit="1" customWidth="1"/>
    <col min="9224" max="9224" width="4.5703125" style="124" bestFit="1" customWidth="1"/>
    <col min="9225" max="9225" width="5.5703125" style="124" bestFit="1" customWidth="1"/>
    <col min="9226" max="9226" width="7" style="124" bestFit="1" customWidth="1"/>
    <col min="9227" max="9227" width="5.5703125" style="124" bestFit="1" customWidth="1"/>
    <col min="9228" max="9228" width="4.7109375" style="124" bestFit="1" customWidth="1"/>
    <col min="9229" max="9229" width="5.5703125" style="124" bestFit="1" customWidth="1"/>
    <col min="9230" max="9230" width="7" style="124" bestFit="1" customWidth="1"/>
    <col min="9231" max="9231" width="10" style="124" bestFit="1" customWidth="1"/>
    <col min="9232" max="9232" width="8.5703125" style="124" bestFit="1" customWidth="1"/>
    <col min="9233" max="9233" width="8.85546875" style="124" bestFit="1" customWidth="1"/>
    <col min="9234" max="9235" width="3.28515625" style="124" bestFit="1" customWidth="1"/>
    <col min="9236" max="9236" width="9.140625" style="124"/>
    <col min="9237" max="9237" width="7.28515625" style="124" customWidth="1"/>
    <col min="9238" max="9238" width="9.140625" style="124"/>
    <col min="9239" max="9239" width="6.42578125" style="124" bestFit="1" customWidth="1"/>
    <col min="9240" max="9240" width="3.28515625" style="124" bestFit="1" customWidth="1"/>
    <col min="9241" max="9472" width="9.140625" style="124"/>
    <col min="9473" max="9473" width="3.140625" style="124" bestFit="1" customWidth="1"/>
    <col min="9474" max="9474" width="47.42578125" style="124" customWidth="1"/>
    <col min="9475" max="9475" width="3.42578125" style="124" bestFit="1" customWidth="1"/>
    <col min="9476" max="9476" width="7.140625" style="124" bestFit="1" customWidth="1"/>
    <col min="9477" max="9477" width="5.5703125" style="124" customWidth="1"/>
    <col min="9478" max="9479" width="4.7109375" style="124" bestFit="1" customWidth="1"/>
    <col min="9480" max="9480" width="4.5703125" style="124" bestFit="1" customWidth="1"/>
    <col min="9481" max="9481" width="5.5703125" style="124" bestFit="1" customWidth="1"/>
    <col min="9482" max="9482" width="7" style="124" bestFit="1" customWidth="1"/>
    <col min="9483" max="9483" width="5.5703125" style="124" bestFit="1" customWidth="1"/>
    <col min="9484" max="9484" width="4.7109375" style="124" bestFit="1" customWidth="1"/>
    <col min="9485" max="9485" width="5.5703125" style="124" bestFit="1" customWidth="1"/>
    <col min="9486" max="9486" width="7" style="124" bestFit="1" customWidth="1"/>
    <col min="9487" max="9487" width="10" style="124" bestFit="1" customWidth="1"/>
    <col min="9488" max="9488" width="8.5703125" style="124" bestFit="1" customWidth="1"/>
    <col min="9489" max="9489" width="8.85546875" style="124" bestFit="1" customWidth="1"/>
    <col min="9490" max="9491" width="3.28515625" style="124" bestFit="1" customWidth="1"/>
    <col min="9492" max="9492" width="9.140625" style="124"/>
    <col min="9493" max="9493" width="7.28515625" style="124" customWidth="1"/>
    <col min="9494" max="9494" width="9.140625" style="124"/>
    <col min="9495" max="9495" width="6.42578125" style="124" bestFit="1" customWidth="1"/>
    <col min="9496" max="9496" width="3.28515625" style="124" bestFit="1" customWidth="1"/>
    <col min="9497" max="9728" width="9.140625" style="124"/>
    <col min="9729" max="9729" width="3.140625" style="124" bestFit="1" customWidth="1"/>
    <col min="9730" max="9730" width="47.42578125" style="124" customWidth="1"/>
    <col min="9731" max="9731" width="3.42578125" style="124" bestFit="1" customWidth="1"/>
    <col min="9732" max="9732" width="7.140625" style="124" bestFit="1" customWidth="1"/>
    <col min="9733" max="9733" width="5.5703125" style="124" customWidth="1"/>
    <col min="9734" max="9735" width="4.7109375" style="124" bestFit="1" customWidth="1"/>
    <col min="9736" max="9736" width="4.5703125" style="124" bestFit="1" customWidth="1"/>
    <col min="9737" max="9737" width="5.5703125" style="124" bestFit="1" customWidth="1"/>
    <col min="9738" max="9738" width="7" style="124" bestFit="1" customWidth="1"/>
    <col min="9739" max="9739" width="5.5703125" style="124" bestFit="1" customWidth="1"/>
    <col min="9740" max="9740" width="4.7109375" style="124" bestFit="1" customWidth="1"/>
    <col min="9741" max="9741" width="5.5703125" style="124" bestFit="1" customWidth="1"/>
    <col min="9742" max="9742" width="7" style="124" bestFit="1" customWidth="1"/>
    <col min="9743" max="9743" width="10" style="124" bestFit="1" customWidth="1"/>
    <col min="9744" max="9744" width="8.5703125" style="124" bestFit="1" customWidth="1"/>
    <col min="9745" max="9745" width="8.85546875" style="124" bestFit="1" customWidth="1"/>
    <col min="9746" max="9747" width="3.28515625" style="124" bestFit="1" customWidth="1"/>
    <col min="9748" max="9748" width="9.140625" style="124"/>
    <col min="9749" max="9749" width="7.28515625" style="124" customWidth="1"/>
    <col min="9750" max="9750" width="9.140625" style="124"/>
    <col min="9751" max="9751" width="6.42578125" style="124" bestFit="1" customWidth="1"/>
    <col min="9752" max="9752" width="3.28515625" style="124" bestFit="1" customWidth="1"/>
    <col min="9753" max="9984" width="9.140625" style="124"/>
    <col min="9985" max="9985" width="3.140625" style="124" bestFit="1" customWidth="1"/>
    <col min="9986" max="9986" width="47.42578125" style="124" customWidth="1"/>
    <col min="9987" max="9987" width="3.42578125" style="124" bestFit="1" customWidth="1"/>
    <col min="9988" max="9988" width="7.140625" style="124" bestFit="1" customWidth="1"/>
    <col min="9989" max="9989" width="5.5703125" style="124" customWidth="1"/>
    <col min="9990" max="9991" width="4.7109375" style="124" bestFit="1" customWidth="1"/>
    <col min="9992" max="9992" width="4.5703125" style="124" bestFit="1" customWidth="1"/>
    <col min="9993" max="9993" width="5.5703125" style="124" bestFit="1" customWidth="1"/>
    <col min="9994" max="9994" width="7" style="124" bestFit="1" customWidth="1"/>
    <col min="9995" max="9995" width="5.5703125" style="124" bestFit="1" customWidth="1"/>
    <col min="9996" max="9996" width="4.7109375" style="124" bestFit="1" customWidth="1"/>
    <col min="9997" max="9997" width="5.5703125" style="124" bestFit="1" customWidth="1"/>
    <col min="9998" max="9998" width="7" style="124" bestFit="1" customWidth="1"/>
    <col min="9999" max="9999" width="10" style="124" bestFit="1" customWidth="1"/>
    <col min="10000" max="10000" width="8.5703125" style="124" bestFit="1" customWidth="1"/>
    <col min="10001" max="10001" width="8.85546875" style="124" bestFit="1" customWidth="1"/>
    <col min="10002" max="10003" width="3.28515625" style="124" bestFit="1" customWidth="1"/>
    <col min="10004" max="10004" width="9.140625" style="124"/>
    <col min="10005" max="10005" width="7.28515625" style="124" customWidth="1"/>
    <col min="10006" max="10006" width="9.140625" style="124"/>
    <col min="10007" max="10007" width="6.42578125" style="124" bestFit="1" customWidth="1"/>
    <col min="10008" max="10008" width="3.28515625" style="124" bestFit="1" customWidth="1"/>
    <col min="10009" max="10240" width="9.140625" style="124"/>
    <col min="10241" max="10241" width="3.140625" style="124" bestFit="1" customWidth="1"/>
    <col min="10242" max="10242" width="47.42578125" style="124" customWidth="1"/>
    <col min="10243" max="10243" width="3.42578125" style="124" bestFit="1" customWidth="1"/>
    <col min="10244" max="10244" width="7.140625" style="124" bestFit="1" customWidth="1"/>
    <col min="10245" max="10245" width="5.5703125" style="124" customWidth="1"/>
    <col min="10246" max="10247" width="4.7109375" style="124" bestFit="1" customWidth="1"/>
    <col min="10248" max="10248" width="4.5703125" style="124" bestFit="1" customWidth="1"/>
    <col min="10249" max="10249" width="5.5703125" style="124" bestFit="1" customWidth="1"/>
    <col min="10250" max="10250" width="7" style="124" bestFit="1" customWidth="1"/>
    <col min="10251" max="10251" width="5.5703125" style="124" bestFit="1" customWidth="1"/>
    <col min="10252" max="10252" width="4.7109375" style="124" bestFit="1" customWidth="1"/>
    <col min="10253" max="10253" width="5.5703125" style="124" bestFit="1" customWidth="1"/>
    <col min="10254" max="10254" width="7" style="124" bestFit="1" customWidth="1"/>
    <col min="10255" max="10255" width="10" style="124" bestFit="1" customWidth="1"/>
    <col min="10256" max="10256" width="8.5703125" style="124" bestFit="1" customWidth="1"/>
    <col min="10257" max="10257" width="8.85546875" style="124" bestFit="1" customWidth="1"/>
    <col min="10258" max="10259" width="3.28515625" style="124" bestFit="1" customWidth="1"/>
    <col min="10260" max="10260" width="9.140625" style="124"/>
    <col min="10261" max="10261" width="7.28515625" style="124" customWidth="1"/>
    <col min="10262" max="10262" width="9.140625" style="124"/>
    <col min="10263" max="10263" width="6.42578125" style="124" bestFit="1" customWidth="1"/>
    <col min="10264" max="10264" width="3.28515625" style="124" bestFit="1" customWidth="1"/>
    <col min="10265" max="10496" width="9.140625" style="124"/>
    <col min="10497" max="10497" width="3.140625" style="124" bestFit="1" customWidth="1"/>
    <col min="10498" max="10498" width="47.42578125" style="124" customWidth="1"/>
    <col min="10499" max="10499" width="3.42578125" style="124" bestFit="1" customWidth="1"/>
    <col min="10500" max="10500" width="7.140625" style="124" bestFit="1" customWidth="1"/>
    <col min="10501" max="10501" width="5.5703125" style="124" customWidth="1"/>
    <col min="10502" max="10503" width="4.7109375" style="124" bestFit="1" customWidth="1"/>
    <col min="10504" max="10504" width="4.5703125" style="124" bestFit="1" customWidth="1"/>
    <col min="10505" max="10505" width="5.5703125" style="124" bestFit="1" customWidth="1"/>
    <col min="10506" max="10506" width="7" style="124" bestFit="1" customWidth="1"/>
    <col min="10507" max="10507" width="5.5703125" style="124" bestFit="1" customWidth="1"/>
    <col min="10508" max="10508" width="4.7109375" style="124" bestFit="1" customWidth="1"/>
    <col min="10509" max="10509" width="5.5703125" style="124" bestFit="1" customWidth="1"/>
    <col min="10510" max="10510" width="7" style="124" bestFit="1" customWidth="1"/>
    <col min="10511" max="10511" width="10" style="124" bestFit="1" customWidth="1"/>
    <col min="10512" max="10512" width="8.5703125" style="124" bestFit="1" customWidth="1"/>
    <col min="10513" max="10513" width="8.85546875" style="124" bestFit="1" customWidth="1"/>
    <col min="10514" max="10515" width="3.28515625" style="124" bestFit="1" customWidth="1"/>
    <col min="10516" max="10516" width="9.140625" style="124"/>
    <col min="10517" max="10517" width="7.28515625" style="124" customWidth="1"/>
    <col min="10518" max="10518" width="9.140625" style="124"/>
    <col min="10519" max="10519" width="6.42578125" style="124" bestFit="1" customWidth="1"/>
    <col min="10520" max="10520" width="3.28515625" style="124" bestFit="1" customWidth="1"/>
    <col min="10521" max="10752" width="9.140625" style="124"/>
    <col min="10753" max="10753" width="3.140625" style="124" bestFit="1" customWidth="1"/>
    <col min="10754" max="10754" width="47.42578125" style="124" customWidth="1"/>
    <col min="10755" max="10755" width="3.42578125" style="124" bestFit="1" customWidth="1"/>
    <col min="10756" max="10756" width="7.140625" style="124" bestFit="1" customWidth="1"/>
    <col min="10757" max="10757" width="5.5703125" style="124" customWidth="1"/>
    <col min="10758" max="10759" width="4.7109375" style="124" bestFit="1" customWidth="1"/>
    <col min="10760" max="10760" width="4.5703125" style="124" bestFit="1" customWidth="1"/>
    <col min="10761" max="10761" width="5.5703125" style="124" bestFit="1" customWidth="1"/>
    <col min="10762" max="10762" width="7" style="124" bestFit="1" customWidth="1"/>
    <col min="10763" max="10763" width="5.5703125" style="124" bestFit="1" customWidth="1"/>
    <col min="10764" max="10764" width="4.7109375" style="124" bestFit="1" customWidth="1"/>
    <col min="10765" max="10765" width="5.5703125" style="124" bestFit="1" customWidth="1"/>
    <col min="10766" max="10766" width="7" style="124" bestFit="1" customWidth="1"/>
    <col min="10767" max="10767" width="10" style="124" bestFit="1" customWidth="1"/>
    <col min="10768" max="10768" width="8.5703125" style="124" bestFit="1" customWidth="1"/>
    <col min="10769" max="10769" width="8.85546875" style="124" bestFit="1" customWidth="1"/>
    <col min="10770" max="10771" width="3.28515625" style="124" bestFit="1" customWidth="1"/>
    <col min="10772" max="10772" width="9.140625" style="124"/>
    <col min="10773" max="10773" width="7.28515625" style="124" customWidth="1"/>
    <col min="10774" max="10774" width="9.140625" style="124"/>
    <col min="10775" max="10775" width="6.42578125" style="124" bestFit="1" customWidth="1"/>
    <col min="10776" max="10776" width="3.28515625" style="124" bestFit="1" customWidth="1"/>
    <col min="10777" max="11008" width="9.140625" style="124"/>
    <col min="11009" max="11009" width="3.140625" style="124" bestFit="1" customWidth="1"/>
    <col min="11010" max="11010" width="47.42578125" style="124" customWidth="1"/>
    <col min="11011" max="11011" width="3.42578125" style="124" bestFit="1" customWidth="1"/>
    <col min="11012" max="11012" width="7.140625" style="124" bestFit="1" customWidth="1"/>
    <col min="11013" max="11013" width="5.5703125" style="124" customWidth="1"/>
    <col min="11014" max="11015" width="4.7109375" style="124" bestFit="1" customWidth="1"/>
    <col min="11016" max="11016" width="4.5703125" style="124" bestFit="1" customWidth="1"/>
    <col min="11017" max="11017" width="5.5703125" style="124" bestFit="1" customWidth="1"/>
    <col min="11018" max="11018" width="7" style="124" bestFit="1" customWidth="1"/>
    <col min="11019" max="11019" width="5.5703125" style="124" bestFit="1" customWidth="1"/>
    <col min="11020" max="11020" width="4.7109375" style="124" bestFit="1" customWidth="1"/>
    <col min="11021" max="11021" width="5.5703125" style="124" bestFit="1" customWidth="1"/>
    <col min="11022" max="11022" width="7" style="124" bestFit="1" customWidth="1"/>
    <col min="11023" max="11023" width="10" style="124" bestFit="1" customWidth="1"/>
    <col min="11024" max="11024" width="8.5703125" style="124" bestFit="1" customWidth="1"/>
    <col min="11025" max="11025" width="8.85546875" style="124" bestFit="1" customWidth="1"/>
    <col min="11026" max="11027" width="3.28515625" style="124" bestFit="1" customWidth="1"/>
    <col min="11028" max="11028" width="9.140625" style="124"/>
    <col min="11029" max="11029" width="7.28515625" style="124" customWidth="1"/>
    <col min="11030" max="11030" width="9.140625" style="124"/>
    <col min="11031" max="11031" width="6.42578125" style="124" bestFit="1" customWidth="1"/>
    <col min="11032" max="11032" width="3.28515625" style="124" bestFit="1" customWidth="1"/>
    <col min="11033" max="11264" width="9.140625" style="124"/>
    <col min="11265" max="11265" width="3.140625" style="124" bestFit="1" customWidth="1"/>
    <col min="11266" max="11266" width="47.42578125" style="124" customWidth="1"/>
    <col min="11267" max="11267" width="3.42578125" style="124" bestFit="1" customWidth="1"/>
    <col min="11268" max="11268" width="7.140625" style="124" bestFit="1" customWidth="1"/>
    <col min="11269" max="11269" width="5.5703125" style="124" customWidth="1"/>
    <col min="11270" max="11271" width="4.7109375" style="124" bestFit="1" customWidth="1"/>
    <col min="11272" max="11272" width="4.5703125" style="124" bestFit="1" customWidth="1"/>
    <col min="11273" max="11273" width="5.5703125" style="124" bestFit="1" customWidth="1"/>
    <col min="11274" max="11274" width="7" style="124" bestFit="1" customWidth="1"/>
    <col min="11275" max="11275" width="5.5703125" style="124" bestFit="1" customWidth="1"/>
    <col min="11276" max="11276" width="4.7109375" style="124" bestFit="1" customWidth="1"/>
    <col min="11277" max="11277" width="5.5703125" style="124" bestFit="1" customWidth="1"/>
    <col min="11278" max="11278" width="7" style="124" bestFit="1" customWidth="1"/>
    <col min="11279" max="11279" width="10" style="124" bestFit="1" customWidth="1"/>
    <col min="11280" max="11280" width="8.5703125" style="124" bestFit="1" customWidth="1"/>
    <col min="11281" max="11281" width="8.85546875" style="124" bestFit="1" customWidth="1"/>
    <col min="11282" max="11283" width="3.28515625" style="124" bestFit="1" customWidth="1"/>
    <col min="11284" max="11284" width="9.140625" style="124"/>
    <col min="11285" max="11285" width="7.28515625" style="124" customWidth="1"/>
    <col min="11286" max="11286" width="9.140625" style="124"/>
    <col min="11287" max="11287" width="6.42578125" style="124" bestFit="1" customWidth="1"/>
    <col min="11288" max="11288" width="3.28515625" style="124" bestFit="1" customWidth="1"/>
    <col min="11289" max="11520" width="9.140625" style="124"/>
    <col min="11521" max="11521" width="3.140625" style="124" bestFit="1" customWidth="1"/>
    <col min="11522" max="11522" width="47.42578125" style="124" customWidth="1"/>
    <col min="11523" max="11523" width="3.42578125" style="124" bestFit="1" customWidth="1"/>
    <col min="11524" max="11524" width="7.140625" style="124" bestFit="1" customWidth="1"/>
    <col min="11525" max="11525" width="5.5703125" style="124" customWidth="1"/>
    <col min="11526" max="11527" width="4.7109375" style="124" bestFit="1" customWidth="1"/>
    <col min="11528" max="11528" width="4.5703125" style="124" bestFit="1" customWidth="1"/>
    <col min="11529" max="11529" width="5.5703125" style="124" bestFit="1" customWidth="1"/>
    <col min="11530" max="11530" width="7" style="124" bestFit="1" customWidth="1"/>
    <col min="11531" max="11531" width="5.5703125" style="124" bestFit="1" customWidth="1"/>
    <col min="11532" max="11532" width="4.7109375" style="124" bestFit="1" customWidth="1"/>
    <col min="11533" max="11533" width="5.5703125" style="124" bestFit="1" customWidth="1"/>
    <col min="11534" max="11534" width="7" style="124" bestFit="1" customWidth="1"/>
    <col min="11535" max="11535" width="10" style="124" bestFit="1" customWidth="1"/>
    <col min="11536" max="11536" width="8.5703125" style="124" bestFit="1" customWidth="1"/>
    <col min="11537" max="11537" width="8.85546875" style="124" bestFit="1" customWidth="1"/>
    <col min="11538" max="11539" width="3.28515625" style="124" bestFit="1" customWidth="1"/>
    <col min="11540" max="11540" width="9.140625" style="124"/>
    <col min="11541" max="11541" width="7.28515625" style="124" customWidth="1"/>
    <col min="11542" max="11542" width="9.140625" style="124"/>
    <col min="11543" max="11543" width="6.42578125" style="124" bestFit="1" customWidth="1"/>
    <col min="11544" max="11544" width="3.28515625" style="124" bestFit="1" customWidth="1"/>
    <col min="11545" max="11776" width="9.140625" style="124"/>
    <col min="11777" max="11777" width="3.140625" style="124" bestFit="1" customWidth="1"/>
    <col min="11778" max="11778" width="47.42578125" style="124" customWidth="1"/>
    <col min="11779" max="11779" width="3.42578125" style="124" bestFit="1" customWidth="1"/>
    <col min="11780" max="11780" width="7.140625" style="124" bestFit="1" customWidth="1"/>
    <col min="11781" max="11781" width="5.5703125" style="124" customWidth="1"/>
    <col min="11782" max="11783" width="4.7109375" style="124" bestFit="1" customWidth="1"/>
    <col min="11784" max="11784" width="4.5703125" style="124" bestFit="1" customWidth="1"/>
    <col min="11785" max="11785" width="5.5703125" style="124" bestFit="1" customWidth="1"/>
    <col min="11786" max="11786" width="7" style="124" bestFit="1" customWidth="1"/>
    <col min="11787" max="11787" width="5.5703125" style="124" bestFit="1" customWidth="1"/>
    <col min="11788" max="11788" width="4.7109375" style="124" bestFit="1" customWidth="1"/>
    <col min="11789" max="11789" width="5.5703125" style="124" bestFit="1" customWidth="1"/>
    <col min="11790" max="11790" width="7" style="124" bestFit="1" customWidth="1"/>
    <col min="11791" max="11791" width="10" style="124" bestFit="1" customWidth="1"/>
    <col min="11792" max="11792" width="8.5703125" style="124" bestFit="1" customWidth="1"/>
    <col min="11793" max="11793" width="8.85546875" style="124" bestFit="1" customWidth="1"/>
    <col min="11794" max="11795" width="3.28515625" style="124" bestFit="1" customWidth="1"/>
    <col min="11796" max="11796" width="9.140625" style="124"/>
    <col min="11797" max="11797" width="7.28515625" style="124" customWidth="1"/>
    <col min="11798" max="11798" width="9.140625" style="124"/>
    <col min="11799" max="11799" width="6.42578125" style="124" bestFit="1" customWidth="1"/>
    <col min="11800" max="11800" width="3.28515625" style="124" bestFit="1" customWidth="1"/>
    <col min="11801" max="12032" width="9.140625" style="124"/>
    <col min="12033" max="12033" width="3.140625" style="124" bestFit="1" customWidth="1"/>
    <col min="12034" max="12034" width="47.42578125" style="124" customWidth="1"/>
    <col min="12035" max="12035" width="3.42578125" style="124" bestFit="1" customWidth="1"/>
    <col min="12036" max="12036" width="7.140625" style="124" bestFit="1" customWidth="1"/>
    <col min="12037" max="12037" width="5.5703125" style="124" customWidth="1"/>
    <col min="12038" max="12039" width="4.7109375" style="124" bestFit="1" customWidth="1"/>
    <col min="12040" max="12040" width="4.5703125" style="124" bestFit="1" customWidth="1"/>
    <col min="12041" max="12041" width="5.5703125" style="124" bestFit="1" customWidth="1"/>
    <col min="12042" max="12042" width="7" style="124" bestFit="1" customWidth="1"/>
    <col min="12043" max="12043" width="5.5703125" style="124" bestFit="1" customWidth="1"/>
    <col min="12044" max="12044" width="4.7109375" style="124" bestFit="1" customWidth="1"/>
    <col min="12045" max="12045" width="5.5703125" style="124" bestFit="1" customWidth="1"/>
    <col min="12046" max="12046" width="7" style="124" bestFit="1" customWidth="1"/>
    <col min="12047" max="12047" width="10" style="124" bestFit="1" customWidth="1"/>
    <col min="12048" max="12048" width="8.5703125" style="124" bestFit="1" customWidth="1"/>
    <col min="12049" max="12049" width="8.85546875" style="124" bestFit="1" customWidth="1"/>
    <col min="12050" max="12051" width="3.28515625" style="124" bestFit="1" customWidth="1"/>
    <col min="12052" max="12052" width="9.140625" style="124"/>
    <col min="12053" max="12053" width="7.28515625" style="124" customWidth="1"/>
    <col min="12054" max="12054" width="9.140625" style="124"/>
    <col min="12055" max="12055" width="6.42578125" style="124" bestFit="1" customWidth="1"/>
    <col min="12056" max="12056" width="3.28515625" style="124" bestFit="1" customWidth="1"/>
    <col min="12057" max="12288" width="9.140625" style="124"/>
    <col min="12289" max="12289" width="3.140625" style="124" bestFit="1" customWidth="1"/>
    <col min="12290" max="12290" width="47.42578125" style="124" customWidth="1"/>
    <col min="12291" max="12291" width="3.42578125" style="124" bestFit="1" customWidth="1"/>
    <col min="12292" max="12292" width="7.140625" style="124" bestFit="1" customWidth="1"/>
    <col min="12293" max="12293" width="5.5703125" style="124" customWidth="1"/>
    <col min="12294" max="12295" width="4.7109375" style="124" bestFit="1" customWidth="1"/>
    <col min="12296" max="12296" width="4.5703125" style="124" bestFit="1" customWidth="1"/>
    <col min="12297" max="12297" width="5.5703125" style="124" bestFit="1" customWidth="1"/>
    <col min="12298" max="12298" width="7" style="124" bestFit="1" customWidth="1"/>
    <col min="12299" max="12299" width="5.5703125" style="124" bestFit="1" customWidth="1"/>
    <col min="12300" max="12300" width="4.7109375" style="124" bestFit="1" customWidth="1"/>
    <col min="12301" max="12301" width="5.5703125" style="124" bestFit="1" customWidth="1"/>
    <col min="12302" max="12302" width="7" style="124" bestFit="1" customWidth="1"/>
    <col min="12303" max="12303" width="10" style="124" bestFit="1" customWidth="1"/>
    <col min="12304" max="12304" width="8.5703125" style="124" bestFit="1" customWidth="1"/>
    <col min="12305" max="12305" width="8.85546875" style="124" bestFit="1" customWidth="1"/>
    <col min="12306" max="12307" width="3.28515625" style="124" bestFit="1" customWidth="1"/>
    <col min="12308" max="12308" width="9.140625" style="124"/>
    <col min="12309" max="12309" width="7.28515625" style="124" customWidth="1"/>
    <col min="12310" max="12310" width="9.140625" style="124"/>
    <col min="12311" max="12311" width="6.42578125" style="124" bestFit="1" customWidth="1"/>
    <col min="12312" max="12312" width="3.28515625" style="124" bestFit="1" customWidth="1"/>
    <col min="12313" max="12544" width="9.140625" style="124"/>
    <col min="12545" max="12545" width="3.140625" style="124" bestFit="1" customWidth="1"/>
    <col min="12546" max="12546" width="47.42578125" style="124" customWidth="1"/>
    <col min="12547" max="12547" width="3.42578125" style="124" bestFit="1" customWidth="1"/>
    <col min="12548" max="12548" width="7.140625" style="124" bestFit="1" customWidth="1"/>
    <col min="12549" max="12549" width="5.5703125" style="124" customWidth="1"/>
    <col min="12550" max="12551" width="4.7109375" style="124" bestFit="1" customWidth="1"/>
    <col min="12552" max="12552" width="4.5703125" style="124" bestFit="1" customWidth="1"/>
    <col min="12553" max="12553" width="5.5703125" style="124" bestFit="1" customWidth="1"/>
    <col min="12554" max="12554" width="7" style="124" bestFit="1" customWidth="1"/>
    <col min="12555" max="12555" width="5.5703125" style="124" bestFit="1" customWidth="1"/>
    <col min="12556" max="12556" width="4.7109375" style="124" bestFit="1" customWidth="1"/>
    <col min="12557" max="12557" width="5.5703125" style="124" bestFit="1" customWidth="1"/>
    <col min="12558" max="12558" width="7" style="124" bestFit="1" customWidth="1"/>
    <col min="12559" max="12559" width="10" style="124" bestFit="1" customWidth="1"/>
    <col min="12560" max="12560" width="8.5703125" style="124" bestFit="1" customWidth="1"/>
    <col min="12561" max="12561" width="8.85546875" style="124" bestFit="1" customWidth="1"/>
    <col min="12562" max="12563" width="3.28515625" style="124" bestFit="1" customWidth="1"/>
    <col min="12564" max="12564" width="9.140625" style="124"/>
    <col min="12565" max="12565" width="7.28515625" style="124" customWidth="1"/>
    <col min="12566" max="12566" width="9.140625" style="124"/>
    <col min="12567" max="12567" width="6.42578125" style="124" bestFit="1" customWidth="1"/>
    <col min="12568" max="12568" width="3.28515625" style="124" bestFit="1" customWidth="1"/>
    <col min="12569" max="12800" width="9.140625" style="124"/>
    <col min="12801" max="12801" width="3.140625" style="124" bestFit="1" customWidth="1"/>
    <col min="12802" max="12802" width="47.42578125" style="124" customWidth="1"/>
    <col min="12803" max="12803" width="3.42578125" style="124" bestFit="1" customWidth="1"/>
    <col min="12804" max="12804" width="7.140625" style="124" bestFit="1" customWidth="1"/>
    <col min="12805" max="12805" width="5.5703125" style="124" customWidth="1"/>
    <col min="12806" max="12807" width="4.7109375" style="124" bestFit="1" customWidth="1"/>
    <col min="12808" max="12808" width="4.5703125" style="124" bestFit="1" customWidth="1"/>
    <col min="12809" max="12809" width="5.5703125" style="124" bestFit="1" customWidth="1"/>
    <col min="12810" max="12810" width="7" style="124" bestFit="1" customWidth="1"/>
    <col min="12811" max="12811" width="5.5703125" style="124" bestFit="1" customWidth="1"/>
    <col min="12812" max="12812" width="4.7109375" style="124" bestFit="1" customWidth="1"/>
    <col min="12813" max="12813" width="5.5703125" style="124" bestFit="1" customWidth="1"/>
    <col min="12814" max="12814" width="7" style="124" bestFit="1" customWidth="1"/>
    <col min="12815" max="12815" width="10" style="124" bestFit="1" customWidth="1"/>
    <col min="12816" max="12816" width="8.5703125" style="124" bestFit="1" customWidth="1"/>
    <col min="12817" max="12817" width="8.85546875" style="124" bestFit="1" customWidth="1"/>
    <col min="12818" max="12819" width="3.28515625" style="124" bestFit="1" customWidth="1"/>
    <col min="12820" max="12820" width="9.140625" style="124"/>
    <col min="12821" max="12821" width="7.28515625" style="124" customWidth="1"/>
    <col min="12822" max="12822" width="9.140625" style="124"/>
    <col min="12823" max="12823" width="6.42578125" style="124" bestFit="1" customWidth="1"/>
    <col min="12824" max="12824" width="3.28515625" style="124" bestFit="1" customWidth="1"/>
    <col min="12825" max="13056" width="9.140625" style="124"/>
    <col min="13057" max="13057" width="3.140625" style="124" bestFit="1" customWidth="1"/>
    <col min="13058" max="13058" width="47.42578125" style="124" customWidth="1"/>
    <col min="13059" max="13059" width="3.42578125" style="124" bestFit="1" customWidth="1"/>
    <col min="13060" max="13060" width="7.140625" style="124" bestFit="1" customWidth="1"/>
    <col min="13061" max="13061" width="5.5703125" style="124" customWidth="1"/>
    <col min="13062" max="13063" width="4.7109375" style="124" bestFit="1" customWidth="1"/>
    <col min="13064" max="13064" width="4.5703125" style="124" bestFit="1" customWidth="1"/>
    <col min="13065" max="13065" width="5.5703125" style="124" bestFit="1" customWidth="1"/>
    <col min="13066" max="13066" width="7" style="124" bestFit="1" customWidth="1"/>
    <col min="13067" max="13067" width="5.5703125" style="124" bestFit="1" customWidth="1"/>
    <col min="13068" max="13068" width="4.7109375" style="124" bestFit="1" customWidth="1"/>
    <col min="13069" max="13069" width="5.5703125" style="124" bestFit="1" customWidth="1"/>
    <col min="13070" max="13070" width="7" style="124" bestFit="1" customWidth="1"/>
    <col min="13071" max="13071" width="10" style="124" bestFit="1" customWidth="1"/>
    <col min="13072" max="13072" width="8.5703125" style="124" bestFit="1" customWidth="1"/>
    <col min="13073" max="13073" width="8.85546875" style="124" bestFit="1" customWidth="1"/>
    <col min="13074" max="13075" width="3.28515625" style="124" bestFit="1" customWidth="1"/>
    <col min="13076" max="13076" width="9.140625" style="124"/>
    <col min="13077" max="13077" width="7.28515625" style="124" customWidth="1"/>
    <col min="13078" max="13078" width="9.140625" style="124"/>
    <col min="13079" max="13079" width="6.42578125" style="124" bestFit="1" customWidth="1"/>
    <col min="13080" max="13080" width="3.28515625" style="124" bestFit="1" customWidth="1"/>
    <col min="13081" max="13312" width="9.140625" style="124"/>
    <col min="13313" max="13313" width="3.140625" style="124" bestFit="1" customWidth="1"/>
    <col min="13314" max="13314" width="47.42578125" style="124" customWidth="1"/>
    <col min="13315" max="13315" width="3.42578125" style="124" bestFit="1" customWidth="1"/>
    <col min="13316" max="13316" width="7.140625" style="124" bestFit="1" customWidth="1"/>
    <col min="13317" max="13317" width="5.5703125" style="124" customWidth="1"/>
    <col min="13318" max="13319" width="4.7109375" style="124" bestFit="1" customWidth="1"/>
    <col min="13320" max="13320" width="4.5703125" style="124" bestFit="1" customWidth="1"/>
    <col min="13321" max="13321" width="5.5703125" style="124" bestFit="1" customWidth="1"/>
    <col min="13322" max="13322" width="7" style="124" bestFit="1" customWidth="1"/>
    <col min="13323" max="13323" width="5.5703125" style="124" bestFit="1" customWidth="1"/>
    <col min="13324" max="13324" width="4.7109375" style="124" bestFit="1" customWidth="1"/>
    <col min="13325" max="13325" width="5.5703125" style="124" bestFit="1" customWidth="1"/>
    <col min="13326" max="13326" width="7" style="124" bestFit="1" customWidth="1"/>
    <col min="13327" max="13327" width="10" style="124" bestFit="1" customWidth="1"/>
    <col min="13328" max="13328" width="8.5703125" style="124" bestFit="1" customWidth="1"/>
    <col min="13329" max="13329" width="8.85546875" style="124" bestFit="1" customWidth="1"/>
    <col min="13330" max="13331" width="3.28515625" style="124" bestFit="1" customWidth="1"/>
    <col min="13332" max="13332" width="9.140625" style="124"/>
    <col min="13333" max="13333" width="7.28515625" style="124" customWidth="1"/>
    <col min="13334" max="13334" width="9.140625" style="124"/>
    <col min="13335" max="13335" width="6.42578125" style="124" bestFit="1" customWidth="1"/>
    <col min="13336" max="13336" width="3.28515625" style="124" bestFit="1" customWidth="1"/>
    <col min="13337" max="13568" width="9.140625" style="124"/>
    <col min="13569" max="13569" width="3.140625" style="124" bestFit="1" customWidth="1"/>
    <col min="13570" max="13570" width="47.42578125" style="124" customWidth="1"/>
    <col min="13571" max="13571" width="3.42578125" style="124" bestFit="1" customWidth="1"/>
    <col min="13572" max="13572" width="7.140625" style="124" bestFit="1" customWidth="1"/>
    <col min="13573" max="13573" width="5.5703125" style="124" customWidth="1"/>
    <col min="13574" max="13575" width="4.7109375" style="124" bestFit="1" customWidth="1"/>
    <col min="13576" max="13576" width="4.5703125" style="124" bestFit="1" customWidth="1"/>
    <col min="13577" max="13577" width="5.5703125" style="124" bestFit="1" customWidth="1"/>
    <col min="13578" max="13578" width="7" style="124" bestFit="1" customWidth="1"/>
    <col min="13579" max="13579" width="5.5703125" style="124" bestFit="1" customWidth="1"/>
    <col min="13580" max="13580" width="4.7109375" style="124" bestFit="1" customWidth="1"/>
    <col min="13581" max="13581" width="5.5703125" style="124" bestFit="1" customWidth="1"/>
    <col min="13582" max="13582" width="7" style="124" bestFit="1" customWidth="1"/>
    <col min="13583" max="13583" width="10" style="124" bestFit="1" customWidth="1"/>
    <col min="13584" max="13584" width="8.5703125" style="124" bestFit="1" customWidth="1"/>
    <col min="13585" max="13585" width="8.85546875" style="124" bestFit="1" customWidth="1"/>
    <col min="13586" max="13587" width="3.28515625" style="124" bestFit="1" customWidth="1"/>
    <col min="13588" max="13588" width="9.140625" style="124"/>
    <col min="13589" max="13589" width="7.28515625" style="124" customWidth="1"/>
    <col min="13590" max="13590" width="9.140625" style="124"/>
    <col min="13591" max="13591" width="6.42578125" style="124" bestFit="1" customWidth="1"/>
    <col min="13592" max="13592" width="3.28515625" style="124" bestFit="1" customWidth="1"/>
    <col min="13593" max="13824" width="9.140625" style="124"/>
    <col min="13825" max="13825" width="3.140625" style="124" bestFit="1" customWidth="1"/>
    <col min="13826" max="13826" width="47.42578125" style="124" customWidth="1"/>
    <col min="13827" max="13827" width="3.42578125" style="124" bestFit="1" customWidth="1"/>
    <col min="13828" max="13828" width="7.140625" style="124" bestFit="1" customWidth="1"/>
    <col min="13829" max="13829" width="5.5703125" style="124" customWidth="1"/>
    <col min="13830" max="13831" width="4.7109375" style="124" bestFit="1" customWidth="1"/>
    <col min="13832" max="13832" width="4.5703125" style="124" bestFit="1" customWidth="1"/>
    <col min="13833" max="13833" width="5.5703125" style="124" bestFit="1" customWidth="1"/>
    <col min="13834" max="13834" width="7" style="124" bestFit="1" customWidth="1"/>
    <col min="13835" max="13835" width="5.5703125" style="124" bestFit="1" customWidth="1"/>
    <col min="13836" max="13836" width="4.7109375" style="124" bestFit="1" customWidth="1"/>
    <col min="13837" max="13837" width="5.5703125" style="124" bestFit="1" customWidth="1"/>
    <col min="13838" max="13838" width="7" style="124" bestFit="1" customWidth="1"/>
    <col min="13839" max="13839" width="10" style="124" bestFit="1" customWidth="1"/>
    <col min="13840" max="13840" width="8.5703125" style="124" bestFit="1" customWidth="1"/>
    <col min="13841" max="13841" width="8.85546875" style="124" bestFit="1" customWidth="1"/>
    <col min="13842" max="13843" width="3.28515625" style="124" bestFit="1" customWidth="1"/>
    <col min="13844" max="13844" width="9.140625" style="124"/>
    <col min="13845" max="13845" width="7.28515625" style="124" customWidth="1"/>
    <col min="13846" max="13846" width="9.140625" style="124"/>
    <col min="13847" max="13847" width="6.42578125" style="124" bestFit="1" customWidth="1"/>
    <col min="13848" max="13848" width="3.28515625" style="124" bestFit="1" customWidth="1"/>
    <col min="13849" max="14080" width="9.140625" style="124"/>
    <col min="14081" max="14081" width="3.140625" style="124" bestFit="1" customWidth="1"/>
    <col min="14082" max="14082" width="47.42578125" style="124" customWidth="1"/>
    <col min="14083" max="14083" width="3.42578125" style="124" bestFit="1" customWidth="1"/>
    <col min="14084" max="14084" width="7.140625" style="124" bestFit="1" customWidth="1"/>
    <col min="14085" max="14085" width="5.5703125" style="124" customWidth="1"/>
    <col min="14086" max="14087" width="4.7109375" style="124" bestFit="1" customWidth="1"/>
    <col min="14088" max="14088" width="4.5703125" style="124" bestFit="1" customWidth="1"/>
    <col min="14089" max="14089" width="5.5703125" style="124" bestFit="1" customWidth="1"/>
    <col min="14090" max="14090" width="7" style="124" bestFit="1" customWidth="1"/>
    <col min="14091" max="14091" width="5.5703125" style="124" bestFit="1" customWidth="1"/>
    <col min="14092" max="14092" width="4.7109375" style="124" bestFit="1" customWidth="1"/>
    <col min="14093" max="14093" width="5.5703125" style="124" bestFit="1" customWidth="1"/>
    <col min="14094" max="14094" width="7" style="124" bestFit="1" customWidth="1"/>
    <col min="14095" max="14095" width="10" style="124" bestFit="1" customWidth="1"/>
    <col min="14096" max="14096" width="8.5703125" style="124" bestFit="1" customWidth="1"/>
    <col min="14097" max="14097" width="8.85546875" style="124" bestFit="1" customWidth="1"/>
    <col min="14098" max="14099" width="3.28515625" style="124" bestFit="1" customWidth="1"/>
    <col min="14100" max="14100" width="9.140625" style="124"/>
    <col min="14101" max="14101" width="7.28515625" style="124" customWidth="1"/>
    <col min="14102" max="14102" width="9.140625" style="124"/>
    <col min="14103" max="14103" width="6.42578125" style="124" bestFit="1" customWidth="1"/>
    <col min="14104" max="14104" width="3.28515625" style="124" bestFit="1" customWidth="1"/>
    <col min="14105" max="14336" width="9.140625" style="124"/>
    <col min="14337" max="14337" width="3.140625" style="124" bestFit="1" customWidth="1"/>
    <col min="14338" max="14338" width="47.42578125" style="124" customWidth="1"/>
    <col min="14339" max="14339" width="3.42578125" style="124" bestFit="1" customWidth="1"/>
    <col min="14340" max="14340" width="7.140625" style="124" bestFit="1" customWidth="1"/>
    <col min="14341" max="14341" width="5.5703125" style="124" customWidth="1"/>
    <col min="14342" max="14343" width="4.7109375" style="124" bestFit="1" customWidth="1"/>
    <col min="14344" max="14344" width="4.5703125" style="124" bestFit="1" customWidth="1"/>
    <col min="14345" max="14345" width="5.5703125" style="124" bestFit="1" customWidth="1"/>
    <col min="14346" max="14346" width="7" style="124" bestFit="1" customWidth="1"/>
    <col min="14347" max="14347" width="5.5703125" style="124" bestFit="1" customWidth="1"/>
    <col min="14348" max="14348" width="4.7109375" style="124" bestFit="1" customWidth="1"/>
    <col min="14349" max="14349" width="5.5703125" style="124" bestFit="1" customWidth="1"/>
    <col min="14350" max="14350" width="7" style="124" bestFit="1" customWidth="1"/>
    <col min="14351" max="14351" width="10" style="124" bestFit="1" customWidth="1"/>
    <col min="14352" max="14352" width="8.5703125" style="124" bestFit="1" customWidth="1"/>
    <col min="14353" max="14353" width="8.85546875" style="124" bestFit="1" customWidth="1"/>
    <col min="14354" max="14355" width="3.28515625" style="124" bestFit="1" customWidth="1"/>
    <col min="14356" max="14356" width="9.140625" style="124"/>
    <col min="14357" max="14357" width="7.28515625" style="124" customWidth="1"/>
    <col min="14358" max="14358" width="9.140625" style="124"/>
    <col min="14359" max="14359" width="6.42578125" style="124" bestFit="1" customWidth="1"/>
    <col min="14360" max="14360" width="3.28515625" style="124" bestFit="1" customWidth="1"/>
    <col min="14361" max="14592" width="9.140625" style="124"/>
    <col min="14593" max="14593" width="3.140625" style="124" bestFit="1" customWidth="1"/>
    <col min="14594" max="14594" width="47.42578125" style="124" customWidth="1"/>
    <col min="14595" max="14595" width="3.42578125" style="124" bestFit="1" customWidth="1"/>
    <col min="14596" max="14596" width="7.140625" style="124" bestFit="1" customWidth="1"/>
    <col min="14597" max="14597" width="5.5703125" style="124" customWidth="1"/>
    <col min="14598" max="14599" width="4.7109375" style="124" bestFit="1" customWidth="1"/>
    <col min="14600" max="14600" width="4.5703125" style="124" bestFit="1" customWidth="1"/>
    <col min="14601" max="14601" width="5.5703125" style="124" bestFit="1" customWidth="1"/>
    <col min="14602" max="14602" width="7" style="124" bestFit="1" customWidth="1"/>
    <col min="14603" max="14603" width="5.5703125" style="124" bestFit="1" customWidth="1"/>
    <col min="14604" max="14604" width="4.7109375" style="124" bestFit="1" customWidth="1"/>
    <col min="14605" max="14605" width="5.5703125" style="124" bestFit="1" customWidth="1"/>
    <col min="14606" max="14606" width="7" style="124" bestFit="1" customWidth="1"/>
    <col min="14607" max="14607" width="10" style="124" bestFit="1" customWidth="1"/>
    <col min="14608" max="14608" width="8.5703125" style="124" bestFit="1" customWidth="1"/>
    <col min="14609" max="14609" width="8.85546875" style="124" bestFit="1" customWidth="1"/>
    <col min="14610" max="14611" width="3.28515625" style="124" bestFit="1" customWidth="1"/>
    <col min="14612" max="14612" width="9.140625" style="124"/>
    <col min="14613" max="14613" width="7.28515625" style="124" customWidth="1"/>
    <col min="14614" max="14614" width="9.140625" style="124"/>
    <col min="14615" max="14615" width="6.42578125" style="124" bestFit="1" customWidth="1"/>
    <col min="14616" max="14616" width="3.28515625" style="124" bestFit="1" customWidth="1"/>
    <col min="14617" max="14848" width="9.140625" style="124"/>
    <col min="14849" max="14849" width="3.140625" style="124" bestFit="1" customWidth="1"/>
    <col min="14850" max="14850" width="47.42578125" style="124" customWidth="1"/>
    <col min="14851" max="14851" width="3.42578125" style="124" bestFit="1" customWidth="1"/>
    <col min="14852" max="14852" width="7.140625" style="124" bestFit="1" customWidth="1"/>
    <col min="14853" max="14853" width="5.5703125" style="124" customWidth="1"/>
    <col min="14854" max="14855" width="4.7109375" style="124" bestFit="1" customWidth="1"/>
    <col min="14856" max="14856" width="4.5703125" style="124" bestFit="1" customWidth="1"/>
    <col min="14857" max="14857" width="5.5703125" style="124" bestFit="1" customWidth="1"/>
    <col min="14858" max="14858" width="7" style="124" bestFit="1" customWidth="1"/>
    <col min="14859" max="14859" width="5.5703125" style="124" bestFit="1" customWidth="1"/>
    <col min="14860" max="14860" width="4.7109375" style="124" bestFit="1" customWidth="1"/>
    <col min="14861" max="14861" width="5.5703125" style="124" bestFit="1" customWidth="1"/>
    <col min="14862" max="14862" width="7" style="124" bestFit="1" customWidth="1"/>
    <col min="14863" max="14863" width="10" style="124" bestFit="1" customWidth="1"/>
    <col min="14864" max="14864" width="8.5703125" style="124" bestFit="1" customWidth="1"/>
    <col min="14865" max="14865" width="8.85546875" style="124" bestFit="1" customWidth="1"/>
    <col min="14866" max="14867" width="3.28515625" style="124" bestFit="1" customWidth="1"/>
    <col min="14868" max="14868" width="9.140625" style="124"/>
    <col min="14869" max="14869" width="7.28515625" style="124" customWidth="1"/>
    <col min="14870" max="14870" width="9.140625" style="124"/>
    <col min="14871" max="14871" width="6.42578125" style="124" bestFit="1" customWidth="1"/>
    <col min="14872" max="14872" width="3.28515625" style="124" bestFit="1" customWidth="1"/>
    <col min="14873" max="15104" width="9.140625" style="124"/>
    <col min="15105" max="15105" width="3.140625" style="124" bestFit="1" customWidth="1"/>
    <col min="15106" max="15106" width="47.42578125" style="124" customWidth="1"/>
    <col min="15107" max="15107" width="3.42578125" style="124" bestFit="1" customWidth="1"/>
    <col min="15108" max="15108" width="7.140625" style="124" bestFit="1" customWidth="1"/>
    <col min="15109" max="15109" width="5.5703125" style="124" customWidth="1"/>
    <col min="15110" max="15111" width="4.7109375" style="124" bestFit="1" customWidth="1"/>
    <col min="15112" max="15112" width="4.5703125" style="124" bestFit="1" customWidth="1"/>
    <col min="15113" max="15113" width="5.5703125" style="124" bestFit="1" customWidth="1"/>
    <col min="15114" max="15114" width="7" style="124" bestFit="1" customWidth="1"/>
    <col min="15115" max="15115" width="5.5703125" style="124" bestFit="1" customWidth="1"/>
    <col min="15116" max="15116" width="4.7109375" style="124" bestFit="1" customWidth="1"/>
    <col min="15117" max="15117" width="5.5703125" style="124" bestFit="1" customWidth="1"/>
    <col min="15118" max="15118" width="7" style="124" bestFit="1" customWidth="1"/>
    <col min="15119" max="15119" width="10" style="124" bestFit="1" customWidth="1"/>
    <col min="15120" max="15120" width="8.5703125" style="124" bestFit="1" customWidth="1"/>
    <col min="15121" max="15121" width="8.85546875" style="124" bestFit="1" customWidth="1"/>
    <col min="15122" max="15123" width="3.28515625" style="124" bestFit="1" customWidth="1"/>
    <col min="15124" max="15124" width="9.140625" style="124"/>
    <col min="15125" max="15125" width="7.28515625" style="124" customWidth="1"/>
    <col min="15126" max="15126" width="9.140625" style="124"/>
    <col min="15127" max="15127" width="6.42578125" style="124" bestFit="1" customWidth="1"/>
    <col min="15128" max="15128" width="3.28515625" style="124" bestFit="1" customWidth="1"/>
    <col min="15129" max="15360" width="9.140625" style="124"/>
    <col min="15361" max="15361" width="3.140625" style="124" bestFit="1" customWidth="1"/>
    <col min="15362" max="15362" width="47.42578125" style="124" customWidth="1"/>
    <col min="15363" max="15363" width="3.42578125" style="124" bestFit="1" customWidth="1"/>
    <col min="15364" max="15364" width="7.140625" style="124" bestFit="1" customWidth="1"/>
    <col min="15365" max="15365" width="5.5703125" style="124" customWidth="1"/>
    <col min="15366" max="15367" width="4.7109375" style="124" bestFit="1" customWidth="1"/>
    <col min="15368" max="15368" width="4.5703125" style="124" bestFit="1" customWidth="1"/>
    <col min="15369" max="15369" width="5.5703125" style="124" bestFit="1" customWidth="1"/>
    <col min="15370" max="15370" width="7" style="124" bestFit="1" customWidth="1"/>
    <col min="15371" max="15371" width="5.5703125" style="124" bestFit="1" customWidth="1"/>
    <col min="15372" max="15372" width="4.7109375" style="124" bestFit="1" customWidth="1"/>
    <col min="15373" max="15373" width="5.5703125" style="124" bestFit="1" customWidth="1"/>
    <col min="15374" max="15374" width="7" style="124" bestFit="1" customWidth="1"/>
    <col min="15375" max="15375" width="10" style="124" bestFit="1" customWidth="1"/>
    <col min="15376" max="15376" width="8.5703125" style="124" bestFit="1" customWidth="1"/>
    <col min="15377" max="15377" width="8.85546875" style="124" bestFit="1" customWidth="1"/>
    <col min="15378" max="15379" width="3.28515625" style="124" bestFit="1" customWidth="1"/>
    <col min="15380" max="15380" width="9.140625" style="124"/>
    <col min="15381" max="15381" width="7.28515625" style="124" customWidth="1"/>
    <col min="15382" max="15382" width="9.140625" style="124"/>
    <col min="15383" max="15383" width="6.42578125" style="124" bestFit="1" customWidth="1"/>
    <col min="15384" max="15384" width="3.28515625" style="124" bestFit="1" customWidth="1"/>
    <col min="15385" max="15616" width="9.140625" style="124"/>
    <col min="15617" max="15617" width="3.140625" style="124" bestFit="1" customWidth="1"/>
    <col min="15618" max="15618" width="47.42578125" style="124" customWidth="1"/>
    <col min="15619" max="15619" width="3.42578125" style="124" bestFit="1" customWidth="1"/>
    <col min="15620" max="15620" width="7.140625" style="124" bestFit="1" customWidth="1"/>
    <col min="15621" max="15621" width="5.5703125" style="124" customWidth="1"/>
    <col min="15622" max="15623" width="4.7109375" style="124" bestFit="1" customWidth="1"/>
    <col min="15624" max="15624" width="4.5703125" style="124" bestFit="1" customWidth="1"/>
    <col min="15625" max="15625" width="5.5703125" style="124" bestFit="1" customWidth="1"/>
    <col min="15626" max="15626" width="7" style="124" bestFit="1" customWidth="1"/>
    <col min="15627" max="15627" width="5.5703125" style="124" bestFit="1" customWidth="1"/>
    <col min="15628" max="15628" width="4.7109375" style="124" bestFit="1" customWidth="1"/>
    <col min="15629" max="15629" width="5.5703125" style="124" bestFit="1" customWidth="1"/>
    <col min="15630" max="15630" width="7" style="124" bestFit="1" customWidth="1"/>
    <col min="15631" max="15631" width="10" style="124" bestFit="1" customWidth="1"/>
    <col min="15632" max="15632" width="8.5703125" style="124" bestFit="1" customWidth="1"/>
    <col min="15633" max="15633" width="8.85546875" style="124" bestFit="1" customWidth="1"/>
    <col min="15634" max="15635" width="3.28515625" style="124" bestFit="1" customWidth="1"/>
    <col min="15636" max="15636" width="9.140625" style="124"/>
    <col min="15637" max="15637" width="7.28515625" style="124" customWidth="1"/>
    <col min="15638" max="15638" width="9.140625" style="124"/>
    <col min="15639" max="15639" width="6.42578125" style="124" bestFit="1" customWidth="1"/>
    <col min="15640" max="15640" width="3.28515625" style="124" bestFit="1" customWidth="1"/>
    <col min="15641" max="15872" width="9.140625" style="124"/>
    <col min="15873" max="15873" width="3.140625" style="124" bestFit="1" customWidth="1"/>
    <col min="15874" max="15874" width="47.42578125" style="124" customWidth="1"/>
    <col min="15875" max="15875" width="3.42578125" style="124" bestFit="1" customWidth="1"/>
    <col min="15876" max="15876" width="7.140625" style="124" bestFit="1" customWidth="1"/>
    <col min="15877" max="15877" width="5.5703125" style="124" customWidth="1"/>
    <col min="15878" max="15879" width="4.7109375" style="124" bestFit="1" customWidth="1"/>
    <col min="15880" max="15880" width="4.5703125" style="124" bestFit="1" customWidth="1"/>
    <col min="15881" max="15881" width="5.5703125" style="124" bestFit="1" customWidth="1"/>
    <col min="15882" max="15882" width="7" style="124" bestFit="1" customWidth="1"/>
    <col min="15883" max="15883" width="5.5703125" style="124" bestFit="1" customWidth="1"/>
    <col min="15884" max="15884" width="4.7109375" style="124" bestFit="1" customWidth="1"/>
    <col min="15885" max="15885" width="5.5703125" style="124" bestFit="1" customWidth="1"/>
    <col min="15886" max="15886" width="7" style="124" bestFit="1" customWidth="1"/>
    <col min="15887" max="15887" width="10" style="124" bestFit="1" customWidth="1"/>
    <col min="15888" max="15888" width="8.5703125" style="124" bestFit="1" customWidth="1"/>
    <col min="15889" max="15889" width="8.85546875" style="124" bestFit="1" customWidth="1"/>
    <col min="15890" max="15891" width="3.28515625" style="124" bestFit="1" customWidth="1"/>
    <col min="15892" max="15892" width="9.140625" style="124"/>
    <col min="15893" max="15893" width="7.28515625" style="124" customWidth="1"/>
    <col min="15894" max="15894" width="9.140625" style="124"/>
    <col min="15895" max="15895" width="6.42578125" style="124" bestFit="1" customWidth="1"/>
    <col min="15896" max="15896" width="3.28515625" style="124" bestFit="1" customWidth="1"/>
    <col min="15897" max="16128" width="9.140625" style="124"/>
    <col min="16129" max="16129" width="3.140625" style="124" bestFit="1" customWidth="1"/>
    <col min="16130" max="16130" width="47.42578125" style="124" customWidth="1"/>
    <col min="16131" max="16131" width="3.42578125" style="124" bestFit="1" customWidth="1"/>
    <col min="16132" max="16132" width="7.140625" style="124" bestFit="1" customWidth="1"/>
    <col min="16133" max="16133" width="5.5703125" style="124" customWidth="1"/>
    <col min="16134" max="16135" width="4.7109375" style="124" bestFit="1" customWidth="1"/>
    <col min="16136" max="16136" width="4.5703125" style="124" bestFit="1" customWidth="1"/>
    <col min="16137" max="16137" width="5.5703125" style="124" bestFit="1" customWidth="1"/>
    <col min="16138" max="16138" width="7" style="124" bestFit="1" customWidth="1"/>
    <col min="16139" max="16139" width="5.5703125" style="124" bestFit="1" customWidth="1"/>
    <col min="16140" max="16140" width="4.7109375" style="124" bestFit="1" customWidth="1"/>
    <col min="16141" max="16141" width="5.5703125" style="124" bestFit="1" customWidth="1"/>
    <col min="16142" max="16142" width="7" style="124" bestFit="1" customWidth="1"/>
    <col min="16143" max="16143" width="10" style="124" bestFit="1" customWidth="1"/>
    <col min="16144" max="16144" width="8.5703125" style="124" bestFit="1" customWidth="1"/>
    <col min="16145" max="16145" width="8.85546875" style="124" bestFit="1" customWidth="1"/>
    <col min="16146" max="16147" width="3.28515625" style="124" bestFit="1" customWidth="1"/>
    <col min="16148" max="16148" width="9.140625" style="124"/>
    <col min="16149" max="16149" width="7.28515625" style="124" customWidth="1"/>
    <col min="16150" max="16150" width="9.140625" style="124"/>
    <col min="16151" max="16151" width="6.42578125" style="124" bestFit="1" customWidth="1"/>
    <col min="16152" max="16152" width="3.28515625" style="124" bestFit="1" customWidth="1"/>
    <col min="16153" max="16384" width="9.140625" style="124"/>
  </cols>
  <sheetData>
    <row r="1" spans="1:24">
      <c r="A1" s="518" t="s">
        <v>0</v>
      </c>
      <c r="B1" s="519" t="s">
        <v>50</v>
      </c>
      <c r="C1" s="507" t="s">
        <v>1</v>
      </c>
      <c r="D1" s="484" t="s">
        <v>2</v>
      </c>
      <c r="E1" s="484" t="s">
        <v>3</v>
      </c>
      <c r="F1" s="486" t="s">
        <v>4</v>
      </c>
      <c r="G1" s="116" t="s">
        <v>73</v>
      </c>
      <c r="H1" s="117"/>
      <c r="I1" s="117"/>
      <c r="J1" s="117"/>
      <c r="K1" s="118" t="s">
        <v>5</v>
      </c>
      <c r="L1" s="119"/>
      <c r="M1" s="119"/>
      <c r="N1" s="119"/>
      <c r="O1" s="119"/>
      <c r="P1" s="120"/>
      <c r="Q1" s="507" t="s">
        <v>6</v>
      </c>
      <c r="R1" s="486" t="s">
        <v>7</v>
      </c>
      <c r="S1" s="121" t="s">
        <v>8</v>
      </c>
      <c r="T1" s="122"/>
      <c r="U1" s="121" t="s">
        <v>9</v>
      </c>
      <c r="V1" s="123"/>
      <c r="W1" s="516" t="s">
        <v>10</v>
      </c>
      <c r="X1" s="506" t="s">
        <v>11</v>
      </c>
    </row>
    <row r="2" spans="1:24">
      <c r="A2" s="518"/>
      <c r="B2" s="520"/>
      <c r="C2" s="507"/>
      <c r="D2" s="484"/>
      <c r="E2" s="484"/>
      <c r="F2" s="486"/>
      <c r="G2" s="125"/>
      <c r="H2" s="126"/>
      <c r="I2" s="126"/>
      <c r="J2" s="126"/>
      <c r="K2" s="127"/>
      <c r="L2" s="128"/>
      <c r="M2" s="128"/>
      <c r="N2" s="128"/>
      <c r="O2" s="129"/>
      <c r="P2" s="130"/>
      <c r="Q2" s="507"/>
      <c r="R2" s="486"/>
      <c r="S2" s="131" t="s">
        <v>12</v>
      </c>
      <c r="T2" s="132"/>
      <c r="U2" s="131" t="s">
        <v>13</v>
      </c>
      <c r="V2" s="133"/>
      <c r="W2" s="516"/>
      <c r="X2" s="506"/>
    </row>
    <row r="3" spans="1:24">
      <c r="A3" s="518"/>
      <c r="B3" s="520"/>
      <c r="C3" s="507"/>
      <c r="D3" s="484"/>
      <c r="E3" s="484"/>
      <c r="F3" s="486"/>
      <c r="G3" s="134" t="s">
        <v>12</v>
      </c>
      <c r="H3" s="135"/>
      <c r="I3" s="135"/>
      <c r="J3" s="136"/>
      <c r="K3" s="134" t="s">
        <v>12</v>
      </c>
      <c r="L3" s="135"/>
      <c r="M3" s="135"/>
      <c r="N3" s="135"/>
      <c r="O3" s="137"/>
      <c r="P3" s="138"/>
      <c r="Q3" s="507"/>
      <c r="R3" s="484"/>
      <c r="S3" s="501" t="s">
        <v>16</v>
      </c>
      <c r="T3" s="508" t="s">
        <v>17</v>
      </c>
      <c r="U3" s="509" t="s">
        <v>18</v>
      </c>
      <c r="V3" s="501" t="s">
        <v>19</v>
      </c>
      <c r="W3" s="517"/>
      <c r="X3" s="506"/>
    </row>
    <row r="4" spans="1:24">
      <c r="A4" s="518"/>
      <c r="B4" s="520"/>
      <c r="C4" s="507"/>
      <c r="D4" s="484"/>
      <c r="E4" s="484"/>
      <c r="F4" s="486"/>
      <c r="G4" s="134" t="s">
        <v>51</v>
      </c>
      <c r="H4" s="135"/>
      <c r="I4" s="135"/>
      <c r="J4" s="136"/>
      <c r="K4" s="134" t="s">
        <v>51</v>
      </c>
      <c r="L4" s="135"/>
      <c r="M4" s="135"/>
      <c r="N4" s="135"/>
      <c r="O4" s="139" t="s">
        <v>33</v>
      </c>
      <c r="P4" s="140" t="s">
        <v>34</v>
      </c>
      <c r="Q4" s="507"/>
      <c r="R4" s="484"/>
      <c r="S4" s="514"/>
      <c r="T4" s="514"/>
      <c r="U4" s="514"/>
      <c r="V4" s="514"/>
      <c r="W4" s="517"/>
      <c r="X4" s="506"/>
    </row>
    <row r="5" spans="1:24">
      <c r="A5" s="518"/>
      <c r="B5" s="520"/>
      <c r="C5" s="507"/>
      <c r="D5" s="484"/>
      <c r="E5" s="484"/>
      <c r="F5" s="486"/>
      <c r="G5" s="141"/>
      <c r="H5" s="142"/>
      <c r="I5" s="143"/>
      <c r="J5" s="142"/>
      <c r="K5" s="141"/>
      <c r="L5" s="142"/>
      <c r="M5" s="143"/>
      <c r="N5" s="141"/>
      <c r="O5" s="139" t="s">
        <v>35</v>
      </c>
      <c r="P5" s="140" t="s">
        <v>35</v>
      </c>
      <c r="Q5" s="507"/>
      <c r="R5" s="484"/>
      <c r="S5" s="514"/>
      <c r="T5" s="514"/>
      <c r="U5" s="514"/>
      <c r="V5" s="514"/>
      <c r="W5" s="517"/>
      <c r="X5" s="506"/>
    </row>
    <row r="6" spans="1:24">
      <c r="A6" s="518"/>
      <c r="B6" s="520"/>
      <c r="C6" s="507"/>
      <c r="D6" s="484"/>
      <c r="E6" s="484"/>
      <c r="F6" s="486"/>
      <c r="G6" s="144" t="s">
        <v>20</v>
      </c>
      <c r="H6" s="145" t="s">
        <v>21</v>
      </c>
      <c r="I6" s="146" t="s">
        <v>22</v>
      </c>
      <c r="J6" s="145" t="s">
        <v>23</v>
      </c>
      <c r="K6" s="144" t="s">
        <v>20</v>
      </c>
      <c r="L6" s="145" t="s">
        <v>21</v>
      </c>
      <c r="M6" s="146" t="s">
        <v>22</v>
      </c>
      <c r="N6" s="144" t="s">
        <v>23</v>
      </c>
      <c r="O6" s="139" t="s">
        <v>36</v>
      </c>
      <c r="P6" s="140" t="s">
        <v>36</v>
      </c>
      <c r="Q6" s="507"/>
      <c r="R6" s="484"/>
      <c r="S6" s="514"/>
      <c r="T6" s="514"/>
      <c r="U6" s="514"/>
      <c r="V6" s="514"/>
      <c r="W6" s="517"/>
      <c r="X6" s="506"/>
    </row>
    <row r="7" spans="1:24">
      <c r="A7" s="518"/>
      <c r="B7" s="521"/>
      <c r="C7" s="507"/>
      <c r="D7" s="484"/>
      <c r="E7" s="484"/>
      <c r="F7" s="486"/>
      <c r="G7" s="147"/>
      <c r="H7" s="148"/>
      <c r="I7" s="149"/>
      <c r="J7" s="148"/>
      <c r="K7" s="147"/>
      <c r="L7" s="148"/>
      <c r="M7" s="149"/>
      <c r="N7" s="147"/>
      <c r="O7" s="150"/>
      <c r="P7" s="151"/>
      <c r="Q7" s="507"/>
      <c r="R7" s="484"/>
      <c r="S7" s="515"/>
      <c r="T7" s="515"/>
      <c r="U7" s="515"/>
      <c r="V7" s="515"/>
      <c r="W7" s="517"/>
      <c r="X7" s="506"/>
    </row>
    <row r="8" spans="1:24">
      <c r="A8" s="21">
        <v>1</v>
      </c>
      <c r="B8" s="94">
        <v>3</v>
      </c>
      <c r="C8" s="18">
        <v>4</v>
      </c>
      <c r="D8" s="19">
        <v>5</v>
      </c>
      <c r="E8" s="19">
        <v>6</v>
      </c>
      <c r="F8" s="21">
        <v>7</v>
      </c>
      <c r="G8" s="19">
        <v>8</v>
      </c>
      <c r="H8" s="21">
        <v>9</v>
      </c>
      <c r="I8" s="19">
        <v>10</v>
      </c>
      <c r="J8" s="21">
        <v>11</v>
      </c>
      <c r="K8" s="19">
        <v>24</v>
      </c>
      <c r="L8" s="21">
        <v>25</v>
      </c>
      <c r="M8" s="19">
        <v>26</v>
      </c>
      <c r="N8" s="21">
        <v>27</v>
      </c>
      <c r="O8" s="19">
        <v>28</v>
      </c>
      <c r="P8" s="21">
        <v>29</v>
      </c>
      <c r="Q8" s="19">
        <v>30</v>
      </c>
      <c r="R8" s="21">
        <v>31</v>
      </c>
      <c r="S8" s="19">
        <v>32</v>
      </c>
      <c r="T8" s="21">
        <v>33</v>
      </c>
      <c r="U8" s="19">
        <v>34</v>
      </c>
      <c r="V8" s="21">
        <v>35</v>
      </c>
      <c r="W8" s="19">
        <v>36</v>
      </c>
      <c r="X8" s="19">
        <v>37</v>
      </c>
    </row>
    <row r="9" spans="1:24" ht="15.75">
      <c r="A9" s="21"/>
      <c r="B9" s="219" t="s">
        <v>56</v>
      </c>
      <c r="C9" s="18"/>
      <c r="D9" s="19"/>
      <c r="E9" s="19"/>
      <c r="F9" s="21"/>
      <c r="G9" s="19"/>
      <c r="H9" s="21"/>
      <c r="I9" s="19"/>
      <c r="J9" s="21"/>
      <c r="K9" s="19"/>
      <c r="L9" s="21"/>
      <c r="M9" s="19"/>
      <c r="N9" s="21"/>
      <c r="O9" s="19"/>
      <c r="P9" s="21"/>
      <c r="Q9" s="19"/>
      <c r="R9" s="21"/>
      <c r="S9" s="19"/>
      <c r="T9" s="21"/>
      <c r="U9" s="19"/>
      <c r="V9" s="21"/>
      <c r="W9" s="19"/>
      <c r="X9" s="19"/>
    </row>
    <row r="10" spans="1:24" ht="84">
      <c r="A10" s="21"/>
      <c r="B10" s="393" t="s">
        <v>138</v>
      </c>
      <c r="C10" s="18"/>
      <c r="D10" s="19"/>
      <c r="E10" s="19"/>
      <c r="F10" s="21"/>
      <c r="G10" s="19"/>
      <c r="H10" s="21"/>
      <c r="I10" s="19"/>
      <c r="J10" s="21"/>
      <c r="K10" s="19"/>
      <c r="L10" s="21"/>
      <c r="M10" s="19"/>
      <c r="N10" s="21"/>
      <c r="O10" s="19"/>
      <c r="P10" s="21"/>
      <c r="Q10" s="19"/>
      <c r="R10" s="21"/>
      <c r="S10" s="19"/>
      <c r="T10" s="21"/>
      <c r="U10" s="19"/>
      <c r="V10" s="21"/>
      <c r="W10" s="19"/>
      <c r="X10" s="19"/>
    </row>
    <row r="11" spans="1:24" ht="11.25" customHeight="1">
      <c r="A11" s="19"/>
      <c r="B11" s="24" t="s">
        <v>57</v>
      </c>
      <c r="C11" s="152"/>
      <c r="D11" s="153"/>
      <c r="E11" s="153"/>
      <c r="F11" s="153"/>
      <c r="G11" s="154"/>
      <c r="H11" s="154"/>
      <c r="I11" s="154"/>
      <c r="J11" s="154"/>
      <c r="K11" s="154"/>
      <c r="L11" s="154"/>
      <c r="M11" s="154"/>
      <c r="N11" s="154"/>
      <c r="O11" s="155"/>
      <c r="P11" s="156"/>
      <c r="Q11" s="157"/>
      <c r="R11" s="157"/>
      <c r="S11" s="157"/>
      <c r="T11" s="157"/>
      <c r="U11" s="158"/>
      <c r="V11" s="158"/>
      <c r="W11" s="159"/>
      <c r="X11" s="157"/>
    </row>
    <row r="12" spans="1:24" s="170" customFormat="1" ht="11.25" customHeight="1">
      <c r="A12" s="160" t="s">
        <v>52</v>
      </c>
      <c r="B12" s="161" t="s">
        <v>24</v>
      </c>
      <c r="C12" s="162"/>
      <c r="D12" s="163"/>
      <c r="E12" s="163"/>
      <c r="F12" s="163"/>
      <c r="G12" s="164"/>
      <c r="H12" s="164"/>
      <c r="I12" s="164"/>
      <c r="J12" s="164"/>
      <c r="K12" s="164"/>
      <c r="L12" s="164"/>
      <c r="M12" s="164"/>
      <c r="N12" s="164"/>
      <c r="O12" s="165"/>
      <c r="P12" s="166"/>
      <c r="Q12" s="167"/>
      <c r="R12" s="167"/>
      <c r="S12" s="167"/>
      <c r="T12" s="167"/>
      <c r="U12" s="168"/>
      <c r="V12" s="168"/>
      <c r="W12" s="169"/>
      <c r="X12" s="167"/>
    </row>
    <row r="13" spans="1:24" ht="11.25" customHeight="1">
      <c r="A13" s="19"/>
      <c r="B13" s="24" t="s">
        <v>74</v>
      </c>
      <c r="C13" s="152"/>
      <c r="D13" s="153"/>
      <c r="E13" s="153"/>
      <c r="F13" s="153"/>
      <c r="G13" s="154"/>
      <c r="H13" s="154"/>
      <c r="I13" s="154"/>
      <c r="J13" s="154"/>
      <c r="K13" s="154"/>
      <c r="L13" s="154"/>
      <c r="M13" s="154"/>
      <c r="N13" s="154"/>
      <c r="O13" s="155"/>
      <c r="P13" s="156"/>
      <c r="Q13" s="157"/>
      <c r="R13" s="157"/>
      <c r="S13" s="157"/>
      <c r="T13" s="157"/>
      <c r="U13" s="158"/>
      <c r="V13" s="158"/>
      <c r="W13" s="159"/>
      <c r="X13" s="157"/>
    </row>
    <row r="14" spans="1:24" ht="11.25" customHeight="1">
      <c r="A14" s="19" t="s">
        <v>52</v>
      </c>
      <c r="B14" s="33" t="s">
        <v>80</v>
      </c>
      <c r="C14" s="96"/>
      <c r="D14" s="171"/>
      <c r="E14" s="171"/>
      <c r="F14" s="171"/>
      <c r="G14" s="154"/>
      <c r="H14" s="154"/>
      <c r="I14" s="154"/>
      <c r="J14" s="172"/>
      <c r="K14" s="154"/>
      <c r="L14" s="154"/>
      <c r="M14" s="154"/>
      <c r="N14" s="172"/>
      <c r="O14" s="173"/>
      <c r="P14" s="174"/>
      <c r="Q14" s="90"/>
      <c r="R14" s="175"/>
      <c r="S14" s="74"/>
      <c r="T14" s="74"/>
      <c r="U14" s="90"/>
      <c r="V14" s="90"/>
      <c r="W14" s="155"/>
      <c r="X14" s="175"/>
    </row>
    <row r="15" spans="1:24" s="186" customFormat="1" ht="11.25" customHeight="1">
      <c r="A15" s="176"/>
      <c r="B15" s="177" t="s">
        <v>75</v>
      </c>
      <c r="C15" s="178"/>
      <c r="D15" s="177"/>
      <c r="E15" s="177"/>
      <c r="F15" s="179"/>
      <c r="G15" s="180"/>
      <c r="H15" s="180"/>
      <c r="I15" s="180"/>
      <c r="J15" s="180"/>
      <c r="K15" s="181"/>
      <c r="L15" s="181"/>
      <c r="M15" s="181"/>
      <c r="N15" s="181"/>
      <c r="O15" s="182"/>
      <c r="P15" s="182"/>
      <c r="Q15" s="176"/>
      <c r="R15" s="176"/>
      <c r="S15" s="183"/>
      <c r="T15" s="183"/>
      <c r="U15" s="176"/>
      <c r="V15" s="176"/>
      <c r="W15" s="184"/>
      <c r="X15" s="185"/>
    </row>
    <row r="16" spans="1:24" s="190" customFormat="1" ht="10.5" customHeight="1">
      <c r="A16" s="29"/>
      <c r="B16" s="215" t="s">
        <v>163</v>
      </c>
      <c r="C16" s="215"/>
      <c r="D16" s="29"/>
      <c r="E16" s="31"/>
      <c r="F16" s="31"/>
      <c r="G16" s="31"/>
      <c r="H16" s="32"/>
      <c r="I16" s="32"/>
      <c r="J16" s="32"/>
      <c r="K16" s="29"/>
      <c r="L16" s="73"/>
      <c r="M16" s="73"/>
      <c r="N16" s="32"/>
      <c r="O16" s="73"/>
      <c r="P16" s="187"/>
      <c r="Q16" s="188"/>
      <c r="R16" s="189"/>
      <c r="S16" s="189"/>
      <c r="T16" s="189"/>
      <c r="U16" s="189"/>
      <c r="V16" s="189"/>
      <c r="W16" s="189"/>
      <c r="X16" s="189"/>
    </row>
    <row r="17" spans="1:24" s="186" customFormat="1" ht="10.5" customHeight="1">
      <c r="A17" s="191">
        <v>1</v>
      </c>
      <c r="B17" s="410" t="s">
        <v>76</v>
      </c>
      <c r="C17" s="192" t="s">
        <v>25</v>
      </c>
      <c r="D17" s="192"/>
      <c r="E17" s="193"/>
      <c r="F17" s="192"/>
      <c r="G17" s="181">
        <v>9</v>
      </c>
      <c r="H17" s="181"/>
      <c r="I17" s="181"/>
      <c r="J17" s="181">
        <f>SUM(G17:I17)</f>
        <v>9</v>
      </c>
      <c r="K17" s="181">
        <f>G17</f>
        <v>9</v>
      </c>
      <c r="L17" s="181"/>
      <c r="M17" s="181"/>
      <c r="N17" s="181">
        <f>J17</f>
        <v>9</v>
      </c>
      <c r="O17" s="196">
        <f>U17/V17*N17/1000</f>
        <v>2.7E-2</v>
      </c>
      <c r="P17" s="196">
        <f>W17*N17/1000</f>
        <v>2.7E-2</v>
      </c>
      <c r="Q17" s="192"/>
      <c r="R17" s="411"/>
      <c r="S17" s="411"/>
      <c r="T17" s="411"/>
      <c r="U17" s="198">
        <v>3</v>
      </c>
      <c r="V17" s="192">
        <v>1</v>
      </c>
      <c r="W17" s="199">
        <v>3</v>
      </c>
      <c r="X17" s="411"/>
    </row>
    <row r="18" spans="1:24" s="186" customFormat="1" ht="10.5" customHeight="1">
      <c r="A18" s="191"/>
      <c r="B18" s="216" t="s">
        <v>71</v>
      </c>
      <c r="C18" s="192"/>
      <c r="D18" s="192"/>
      <c r="E18" s="193"/>
      <c r="F18" s="194"/>
      <c r="G18" s="181"/>
      <c r="H18" s="195"/>
      <c r="I18" s="181"/>
      <c r="J18" s="181"/>
      <c r="K18" s="181"/>
      <c r="L18" s="181"/>
      <c r="M18" s="181"/>
      <c r="N18" s="181"/>
      <c r="O18" s="196"/>
      <c r="P18" s="196"/>
      <c r="Q18" s="194"/>
      <c r="R18" s="197"/>
      <c r="S18" s="197"/>
      <c r="T18" s="197"/>
      <c r="U18" s="198"/>
      <c r="V18" s="192"/>
      <c r="W18" s="199"/>
      <c r="X18" s="197"/>
    </row>
    <row r="19" spans="1:24" s="186" customFormat="1" ht="10.5" customHeight="1">
      <c r="A19" s="191">
        <v>1</v>
      </c>
      <c r="B19" s="410" t="s">
        <v>78</v>
      </c>
      <c r="C19" s="192" t="s">
        <v>25</v>
      </c>
      <c r="D19" s="412">
        <v>0</v>
      </c>
      <c r="E19" s="413">
        <v>0</v>
      </c>
      <c r="F19" s="412">
        <v>0</v>
      </c>
      <c r="G19" s="181">
        <v>9</v>
      </c>
      <c r="H19" s="181"/>
      <c r="I19" s="181"/>
      <c r="J19" s="181">
        <f>SUM(G19:I19)</f>
        <v>9</v>
      </c>
      <c r="K19" s="181">
        <f>G19</f>
        <v>9</v>
      </c>
      <c r="L19" s="181"/>
      <c r="M19" s="181"/>
      <c r="N19" s="181">
        <f>J19</f>
        <v>9</v>
      </c>
      <c r="O19" s="196">
        <f>U19/V19*N19/1000</f>
        <v>2.7E-2</v>
      </c>
      <c r="P19" s="196">
        <f>W19*N19/1000</f>
        <v>2.7E-2</v>
      </c>
      <c r="Q19" s="192"/>
      <c r="R19" s="411"/>
      <c r="S19" s="411"/>
      <c r="T19" s="411"/>
      <c r="U19" s="198">
        <v>3</v>
      </c>
      <c r="V19" s="192">
        <v>1</v>
      </c>
      <c r="W19" s="199">
        <v>3</v>
      </c>
      <c r="X19" s="411"/>
    </row>
    <row r="20" spans="1:24" s="205" customFormat="1" ht="10.5" customHeight="1">
      <c r="A20" s="200"/>
      <c r="B20" s="201" t="s">
        <v>26</v>
      </c>
      <c r="C20" s="194" t="s">
        <v>25</v>
      </c>
      <c r="D20" s="194"/>
      <c r="E20" s="202"/>
      <c r="F20" s="194"/>
      <c r="G20" s="195"/>
      <c r="H20" s="195"/>
      <c r="I20" s="195"/>
      <c r="J20" s="195">
        <f>SUM(J19)</f>
        <v>9</v>
      </c>
      <c r="K20" s="195">
        <f>SUM(K19)</f>
        <v>9</v>
      </c>
      <c r="L20" s="195"/>
      <c r="M20" s="195"/>
      <c r="N20" s="195">
        <f>J20</f>
        <v>9</v>
      </c>
      <c r="O20" s="182">
        <f>U20/V20*N20/1000</f>
        <v>2.7E-2</v>
      </c>
      <c r="P20" s="182">
        <f>W20*N20/1000</f>
        <v>2.7E-2</v>
      </c>
      <c r="Q20" s="194"/>
      <c r="R20" s="197"/>
      <c r="S20" s="197"/>
      <c r="T20" s="197"/>
      <c r="U20" s="203">
        <v>3</v>
      </c>
      <c r="V20" s="194">
        <v>1</v>
      </c>
      <c r="W20" s="204">
        <v>3</v>
      </c>
      <c r="X20" s="197"/>
    </row>
    <row r="21" spans="1:24" s="186" customFormat="1" ht="10.5" customHeight="1">
      <c r="A21" s="191"/>
      <c r="B21" s="216"/>
      <c r="C21" s="192"/>
      <c r="D21" s="192"/>
      <c r="E21" s="193"/>
      <c r="F21" s="194"/>
      <c r="G21" s="181"/>
      <c r="H21" s="195"/>
      <c r="I21" s="181"/>
      <c r="J21" s="181"/>
      <c r="K21" s="181"/>
      <c r="L21" s="181"/>
      <c r="M21" s="181"/>
      <c r="N21" s="181"/>
      <c r="O21" s="196"/>
      <c r="P21" s="196"/>
      <c r="Q21" s="194"/>
      <c r="R21" s="197"/>
      <c r="S21" s="197"/>
      <c r="T21" s="197"/>
      <c r="U21" s="198"/>
      <c r="V21" s="192"/>
      <c r="W21" s="199"/>
      <c r="X21" s="197"/>
    </row>
    <row r="22" spans="1:24" s="186" customFormat="1" ht="10.5" customHeight="1">
      <c r="A22" s="191"/>
      <c r="B22" s="215" t="s">
        <v>164</v>
      </c>
      <c r="C22" s="192"/>
      <c r="D22" s="192"/>
      <c r="E22" s="193"/>
      <c r="F22" s="194"/>
      <c r="G22" s="181"/>
      <c r="H22" s="195"/>
      <c r="I22" s="181"/>
      <c r="J22" s="181"/>
      <c r="K22" s="181"/>
      <c r="L22" s="181"/>
      <c r="M22" s="181"/>
      <c r="N22" s="181"/>
      <c r="O22" s="196"/>
      <c r="P22" s="196"/>
      <c r="Q22" s="194"/>
      <c r="R22" s="197"/>
      <c r="S22" s="197"/>
      <c r="T22" s="197"/>
      <c r="U22" s="198"/>
      <c r="V22" s="192"/>
      <c r="W22" s="199"/>
      <c r="X22" s="197"/>
    </row>
    <row r="23" spans="1:24" s="186" customFormat="1" ht="10.5" customHeight="1">
      <c r="A23" s="191">
        <v>1</v>
      </c>
      <c r="B23" s="410" t="s">
        <v>77</v>
      </c>
      <c r="C23" s="192" t="s">
        <v>25</v>
      </c>
      <c r="D23" s="192"/>
      <c r="E23" s="193"/>
      <c r="F23" s="192"/>
      <c r="G23" s="181">
        <v>9</v>
      </c>
      <c r="H23" s="181"/>
      <c r="I23" s="181"/>
      <c r="J23" s="181">
        <f>SUM(G23:I23)</f>
        <v>9</v>
      </c>
      <c r="K23" s="181">
        <f>G23</f>
        <v>9</v>
      </c>
      <c r="L23" s="181"/>
      <c r="M23" s="181"/>
      <c r="N23" s="181">
        <f>J23</f>
        <v>9</v>
      </c>
      <c r="O23" s="196">
        <f>U23/V23*N23/1000</f>
        <v>2.7E-2</v>
      </c>
      <c r="P23" s="196">
        <f>W23*N23/1000</f>
        <v>2.7E-2</v>
      </c>
      <c r="Q23" s="192"/>
      <c r="R23" s="411"/>
      <c r="S23" s="411"/>
      <c r="T23" s="411"/>
      <c r="U23" s="198">
        <v>3</v>
      </c>
      <c r="V23" s="192">
        <v>1</v>
      </c>
      <c r="W23" s="199">
        <v>3</v>
      </c>
      <c r="X23" s="411"/>
    </row>
    <row r="24" spans="1:24" s="213" customFormat="1" ht="10.5" customHeight="1">
      <c r="A24" s="206"/>
      <c r="B24" s="217" t="s">
        <v>71</v>
      </c>
      <c r="C24" s="218"/>
      <c r="D24" s="206"/>
      <c r="E24" s="207"/>
      <c r="F24" s="207"/>
      <c r="G24" s="207"/>
      <c r="H24" s="208"/>
      <c r="I24" s="208"/>
      <c r="J24" s="208"/>
      <c r="K24" s="206"/>
      <c r="L24" s="209"/>
      <c r="M24" s="209"/>
      <c r="N24" s="208"/>
      <c r="O24" s="209"/>
      <c r="P24" s="210"/>
      <c r="Q24" s="211"/>
      <c r="R24" s="212"/>
      <c r="S24" s="212"/>
      <c r="T24" s="212"/>
      <c r="U24" s="212"/>
      <c r="V24" s="212"/>
      <c r="W24" s="212"/>
      <c r="X24" s="212"/>
    </row>
    <row r="25" spans="1:24" s="186" customFormat="1" ht="10.5" customHeight="1">
      <c r="A25" s="191">
        <v>1</v>
      </c>
      <c r="B25" s="410" t="s">
        <v>79</v>
      </c>
      <c r="C25" s="192" t="s">
        <v>25</v>
      </c>
      <c r="D25" s="412">
        <v>0</v>
      </c>
      <c r="E25" s="413">
        <v>0</v>
      </c>
      <c r="F25" s="412">
        <v>0</v>
      </c>
      <c r="G25" s="181">
        <v>9</v>
      </c>
      <c r="H25" s="181"/>
      <c r="I25" s="181"/>
      <c r="J25" s="181">
        <f>SUM(G25:I25)</f>
        <v>9</v>
      </c>
      <c r="K25" s="181">
        <f>G25</f>
        <v>9</v>
      </c>
      <c r="L25" s="181"/>
      <c r="M25" s="181"/>
      <c r="N25" s="181">
        <f>J25</f>
        <v>9</v>
      </c>
      <c r="O25" s="196">
        <f>U25/V25*N25/1000</f>
        <v>2.7E-2</v>
      </c>
      <c r="P25" s="196">
        <f>W25*N25/1000</f>
        <v>2.7E-2</v>
      </c>
      <c r="Q25" s="192"/>
      <c r="R25" s="411"/>
      <c r="S25" s="411"/>
      <c r="T25" s="411"/>
      <c r="U25" s="198">
        <v>3</v>
      </c>
      <c r="V25" s="192">
        <v>1</v>
      </c>
      <c r="W25" s="199">
        <v>3</v>
      </c>
      <c r="X25" s="411"/>
    </row>
    <row r="26" spans="1:24" s="205" customFormat="1" ht="10.5" customHeight="1">
      <c r="A26" s="200"/>
      <c r="B26" s="201" t="s">
        <v>26</v>
      </c>
      <c r="C26" s="194" t="s">
        <v>25</v>
      </c>
      <c r="D26" s="194"/>
      <c r="E26" s="202"/>
      <c r="F26" s="194"/>
      <c r="G26" s="195">
        <f>SUM(G25)</f>
        <v>9</v>
      </c>
      <c r="H26" s="195"/>
      <c r="I26" s="195"/>
      <c r="J26" s="195">
        <f>SUM(J25)</f>
        <v>9</v>
      </c>
      <c r="K26" s="195">
        <f>SUM(K25)</f>
        <v>9</v>
      </c>
      <c r="L26" s="195"/>
      <c r="M26" s="195"/>
      <c r="N26" s="195">
        <f>J26</f>
        <v>9</v>
      </c>
      <c r="O26" s="182">
        <f>U26/V26*N26/1000</f>
        <v>2.7E-2</v>
      </c>
      <c r="P26" s="182">
        <f>W26*N26/1000</f>
        <v>2.7E-2</v>
      </c>
      <c r="Q26" s="194"/>
      <c r="R26" s="197"/>
      <c r="S26" s="197"/>
      <c r="T26" s="197"/>
      <c r="U26" s="203">
        <v>3</v>
      </c>
      <c r="V26" s="194">
        <v>1</v>
      </c>
      <c r="W26" s="204">
        <v>3</v>
      </c>
      <c r="X26" s="197"/>
    </row>
    <row r="27" spans="1:24" ht="15.75" customHeight="1">
      <c r="A27" s="267"/>
      <c r="B27" s="266" t="s">
        <v>26</v>
      </c>
      <c r="C27" s="267"/>
      <c r="D27" s="267"/>
      <c r="E27" s="267"/>
      <c r="F27" s="267"/>
      <c r="G27" s="268"/>
      <c r="H27" s="268"/>
      <c r="I27" s="268"/>
      <c r="J27" s="268"/>
      <c r="K27" s="268"/>
      <c r="L27" s="268"/>
      <c r="M27" s="268"/>
      <c r="N27" s="268"/>
      <c r="O27" s="269">
        <f>SUM(O20+O26)</f>
        <v>5.3999999999999999E-2</v>
      </c>
      <c r="P27" s="269">
        <f>SUM(P20+P26)</f>
        <v>5.3999999999999999E-2</v>
      </c>
      <c r="Q27" s="267"/>
      <c r="R27" s="267"/>
      <c r="S27" s="267"/>
      <c r="T27" s="267"/>
      <c r="U27" s="267"/>
      <c r="V27" s="267"/>
      <c r="W27" s="267"/>
      <c r="X27" s="267"/>
    </row>
    <row r="28" spans="1:24" ht="3" customHeight="1"/>
    <row r="29" spans="1:24" hidden="1"/>
    <row r="30" spans="1:24" hidden="1"/>
    <row r="31" spans="1:24" hidden="1"/>
    <row r="32" spans="1:24" hidden="1"/>
    <row r="33" spans="1:24" hidden="1"/>
    <row r="34" spans="1:24" hidden="1"/>
    <row r="35" spans="1:24" hidden="1"/>
    <row r="36" spans="1:24" ht="12" customHeight="1">
      <c r="A36" s="394"/>
      <c r="B36" s="394"/>
      <c r="C36" s="394"/>
      <c r="D36" s="394"/>
      <c r="E36" s="394"/>
      <c r="F36" s="394"/>
      <c r="G36" s="395"/>
      <c r="H36" s="395"/>
      <c r="I36" s="395"/>
      <c r="J36" s="395"/>
      <c r="K36" s="395"/>
      <c r="L36" s="395"/>
      <c r="M36" s="395"/>
      <c r="N36" s="395"/>
      <c r="O36" s="395"/>
      <c r="P36" s="512" t="s">
        <v>159</v>
      </c>
      <c r="Q36" s="512"/>
      <c r="R36" s="512"/>
      <c r="S36" s="512"/>
      <c r="T36" s="512"/>
      <c r="U36" s="512"/>
      <c r="V36" s="512"/>
      <c r="W36" s="512"/>
      <c r="X36" s="394"/>
    </row>
    <row r="37" spans="1:24" ht="39.75" customHeight="1">
      <c r="A37" s="394"/>
      <c r="B37" s="394"/>
      <c r="C37" s="394"/>
      <c r="D37" s="394"/>
      <c r="E37" s="394"/>
      <c r="F37" s="394"/>
      <c r="G37" s="395"/>
      <c r="H37" s="395"/>
      <c r="I37" s="395"/>
      <c r="J37" s="395"/>
      <c r="K37" s="395"/>
      <c r="L37" s="395"/>
      <c r="M37" s="395"/>
      <c r="N37" s="395"/>
      <c r="O37" s="395"/>
      <c r="P37" s="510" t="s">
        <v>158</v>
      </c>
      <c r="Q37" s="510"/>
      <c r="R37" s="510"/>
      <c r="S37" s="510"/>
      <c r="T37" s="510"/>
      <c r="U37" s="510"/>
      <c r="V37" s="510"/>
      <c r="W37" s="510"/>
      <c r="X37" s="510"/>
    </row>
    <row r="38" spans="1:24" ht="9.75" customHeight="1">
      <c r="A38" s="394"/>
      <c r="B38" s="394"/>
      <c r="C38" s="394"/>
      <c r="D38" s="394"/>
      <c r="E38" s="394"/>
      <c r="F38" s="394"/>
      <c r="G38" s="395"/>
      <c r="H38" s="395"/>
      <c r="I38" s="395"/>
      <c r="J38" s="395"/>
      <c r="K38" s="395"/>
      <c r="L38" s="395"/>
      <c r="M38" s="395"/>
      <c r="N38" s="395"/>
      <c r="O38" s="395"/>
      <c r="P38" s="396"/>
      <c r="Q38" s="396"/>
      <c r="R38" s="396"/>
      <c r="S38" s="396"/>
      <c r="T38" s="396"/>
      <c r="U38" s="396"/>
      <c r="V38" s="396"/>
      <c r="W38" s="396"/>
      <c r="X38" s="396"/>
    </row>
    <row r="39" spans="1:24" ht="15" customHeight="1">
      <c r="A39" s="394"/>
      <c r="B39" s="394"/>
      <c r="C39" s="394"/>
      <c r="D39" s="394"/>
      <c r="E39" s="394"/>
      <c r="F39" s="394"/>
      <c r="G39" s="395"/>
      <c r="H39" s="395"/>
      <c r="I39" s="395"/>
      <c r="J39" s="395"/>
      <c r="K39" s="395"/>
      <c r="L39" s="395"/>
      <c r="M39" s="395"/>
      <c r="N39" s="395"/>
      <c r="O39" s="395"/>
      <c r="P39" s="511" t="s">
        <v>160</v>
      </c>
      <c r="Q39" s="511"/>
      <c r="R39" s="511"/>
      <c r="S39" s="511"/>
      <c r="T39" s="511"/>
      <c r="U39" s="511"/>
      <c r="V39" s="511"/>
      <c r="W39" s="511"/>
      <c r="X39" s="511"/>
    </row>
    <row r="40" spans="1:24" ht="6.75" customHeight="1">
      <c r="A40" s="394"/>
      <c r="B40" s="394"/>
      <c r="C40" s="394"/>
      <c r="D40" s="394"/>
      <c r="E40" s="394"/>
      <c r="F40" s="394"/>
      <c r="G40" s="395"/>
      <c r="H40" s="395"/>
      <c r="I40" s="395"/>
      <c r="J40" s="395"/>
      <c r="K40" s="395"/>
      <c r="L40" s="395"/>
      <c r="M40" s="395"/>
      <c r="N40" s="395"/>
      <c r="O40" s="395"/>
      <c r="P40" s="396"/>
      <c r="Q40" s="396"/>
      <c r="R40" s="396"/>
      <c r="S40" s="396"/>
      <c r="T40" s="396"/>
      <c r="U40" s="396"/>
      <c r="V40" s="396"/>
      <c r="W40" s="396"/>
      <c r="X40" s="396"/>
    </row>
    <row r="41" spans="1:24">
      <c r="A41" s="394"/>
      <c r="B41" s="394"/>
      <c r="C41" s="394"/>
      <c r="D41" s="394"/>
      <c r="E41" s="394"/>
      <c r="F41" s="394"/>
      <c r="G41" s="395"/>
      <c r="H41" s="395"/>
      <c r="I41" s="395"/>
      <c r="J41" s="395"/>
      <c r="K41" s="395"/>
      <c r="L41" s="395"/>
      <c r="M41" s="395"/>
      <c r="N41" s="395"/>
      <c r="O41" s="395"/>
      <c r="P41" s="512" t="s">
        <v>161</v>
      </c>
      <c r="Q41" s="512"/>
      <c r="R41" s="512"/>
      <c r="S41" s="512"/>
      <c r="T41" s="512"/>
      <c r="U41" s="512"/>
      <c r="V41" s="512"/>
      <c r="W41" s="512"/>
      <c r="X41" s="512"/>
    </row>
    <row r="42" spans="1:24">
      <c r="A42" s="394"/>
      <c r="B42" s="394"/>
      <c r="C42" s="394"/>
      <c r="D42" s="394"/>
      <c r="E42" s="394"/>
      <c r="F42" s="394"/>
      <c r="G42" s="395"/>
      <c r="H42" s="395"/>
      <c r="I42" s="395"/>
      <c r="J42" s="395"/>
      <c r="K42" s="395"/>
      <c r="L42" s="395"/>
      <c r="M42" s="395"/>
      <c r="N42" s="395"/>
      <c r="O42" s="395"/>
      <c r="P42" s="513" t="s">
        <v>162</v>
      </c>
      <c r="Q42" s="513"/>
      <c r="R42" s="513"/>
      <c r="S42" s="513"/>
      <c r="T42" s="513"/>
      <c r="U42" s="513"/>
      <c r="V42" s="394"/>
      <c r="W42" s="394"/>
      <c r="X42" s="394"/>
    </row>
  </sheetData>
  <mergeCells count="19">
    <mergeCell ref="Q1:Q7"/>
    <mergeCell ref="R1:R7"/>
    <mergeCell ref="W1:W7"/>
    <mergeCell ref="A1:A7"/>
    <mergeCell ref="C1:C7"/>
    <mergeCell ref="D1:D7"/>
    <mergeCell ref="E1:E7"/>
    <mergeCell ref="F1:F7"/>
    <mergeCell ref="B1:B7"/>
    <mergeCell ref="X1:X7"/>
    <mergeCell ref="S3:S7"/>
    <mergeCell ref="T3:T7"/>
    <mergeCell ref="U3:U7"/>
    <mergeCell ref="V3:V7"/>
    <mergeCell ref="P37:X37"/>
    <mergeCell ref="P39:X39"/>
    <mergeCell ref="P41:X41"/>
    <mergeCell ref="P42:U42"/>
    <mergeCell ref="P36:W36"/>
  </mergeCells>
  <pageMargins left="0.70866141732283472" right="0.70866141732283472" top="0.74803149606299213" bottom="0.74803149606299213" header="0.31496062992125984" footer="0.31496062992125984"/>
  <pageSetup paperSize="9" firstPageNumber="36" orientation="landscape" useFirstPageNumber="1" r:id="rId1"/>
  <headerFooter>
    <oddFooter>&amp;LАСП-КЛП-Утил_изм&amp;CСписък № 3 изл. ОБВВПИ - 2023&amp;R&amp;P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I38" sqref="I38"/>
    </sheetView>
  </sheetViews>
  <sheetFormatPr defaultColWidth="9.140625" defaultRowHeight="15"/>
  <cols>
    <col min="1" max="16384" width="9.140625" style="387"/>
  </cols>
  <sheetData>
    <row r="1" spans="1:5" s="388" customFormat="1" ht="14.25">
      <c r="A1" s="388" t="s">
        <v>139</v>
      </c>
    </row>
    <row r="2" spans="1:5" s="389" customFormat="1">
      <c r="A2" s="389" t="s">
        <v>156</v>
      </c>
    </row>
    <row r="3" spans="1:5" s="389" customFormat="1" ht="8.25" customHeight="1"/>
    <row r="4" spans="1:5" s="389" customFormat="1">
      <c r="A4" s="389" t="s">
        <v>157</v>
      </c>
    </row>
    <row r="5" spans="1:5" s="389" customFormat="1">
      <c r="D5" s="389" t="s">
        <v>141</v>
      </c>
    </row>
    <row r="7" spans="1:5" s="388" customFormat="1" ht="14.25">
      <c r="A7" s="388" t="s">
        <v>142</v>
      </c>
    </row>
    <row r="8" spans="1:5" s="390" customFormat="1">
      <c r="A8" s="390" t="s">
        <v>143</v>
      </c>
    </row>
    <row r="9" spans="1:5" s="390" customFormat="1" ht="3.75" customHeight="1"/>
    <row r="10" spans="1:5" s="390" customFormat="1">
      <c r="A10" s="390" t="s">
        <v>144</v>
      </c>
    </row>
    <row r="11" spans="1:5" s="390" customFormat="1">
      <c r="E11" s="390" t="s">
        <v>141</v>
      </c>
    </row>
    <row r="13" spans="1:5">
      <c r="A13" s="387" t="s">
        <v>145</v>
      </c>
    </row>
    <row r="14" spans="1:5" ht="4.5" customHeight="1"/>
    <row r="15" spans="1:5">
      <c r="A15" s="387" t="s">
        <v>146</v>
      </c>
    </row>
    <row r="16" spans="1:5">
      <c r="E16" s="387" t="s">
        <v>141</v>
      </c>
    </row>
    <row r="17" spans="1:6">
      <c r="F17" s="387" t="s">
        <v>52</v>
      </c>
    </row>
    <row r="18" spans="1:6">
      <c r="A18" s="387" t="s">
        <v>147</v>
      </c>
    </row>
    <row r="19" spans="1:6" ht="3.75" customHeight="1"/>
    <row r="20" spans="1:6">
      <c r="A20" s="387" t="s">
        <v>154</v>
      </c>
    </row>
    <row r="21" spans="1:6">
      <c r="D21" s="387" t="s">
        <v>141</v>
      </c>
    </row>
    <row r="23" spans="1:6">
      <c r="A23" s="387" t="s">
        <v>140</v>
      </c>
    </row>
    <row r="24" spans="1:6" ht="5.25" customHeight="1"/>
    <row r="25" spans="1:6">
      <c r="A25" s="387" t="s">
        <v>155</v>
      </c>
    </row>
    <row r="26" spans="1:6">
      <c r="D26" s="387" t="s">
        <v>141</v>
      </c>
    </row>
    <row r="28" spans="1:6">
      <c r="A28" s="387" t="s">
        <v>148</v>
      </c>
    </row>
    <row r="29" spans="1:6" ht="6.75" customHeight="1"/>
    <row r="30" spans="1:6">
      <c r="A30" s="387" t="s">
        <v>149</v>
      </c>
    </row>
    <row r="31" spans="1:6">
      <c r="D31" s="387" t="s">
        <v>141</v>
      </c>
    </row>
    <row r="32" spans="1:6" s="388" customFormat="1" ht="14.25"/>
    <row r="33" spans="1:3">
      <c r="A33" s="392" t="s">
        <v>150</v>
      </c>
      <c r="B33" s="392"/>
      <c r="C33" s="392"/>
    </row>
    <row r="34" spans="1:3">
      <c r="A34" s="387" t="s">
        <v>151</v>
      </c>
    </row>
    <row r="35" spans="1:3">
      <c r="A35" s="391" t="s">
        <v>152</v>
      </c>
    </row>
    <row r="36" spans="1:3">
      <c r="A36" s="391" t="s">
        <v>153</v>
      </c>
    </row>
    <row r="37" spans="1:3">
      <c r="A37" s="39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Кл.БП-КЛП-Утил._изм</vt:lpstr>
      <vt:lpstr>Кл.БП-СВ-Утил._изм</vt:lpstr>
      <vt:lpstr>Кл.БП-ВВС-Утил_изм</vt:lpstr>
      <vt:lpstr>Елементи от ЗУР-КЛП-Утил_изм.</vt:lpstr>
      <vt:lpstr>АСП-КЛП-Утил_изм</vt:lpstr>
      <vt:lpstr>Последна</vt:lpstr>
      <vt:lpstr>'АСП-КЛП-Утил_изм'!Print_Area</vt:lpstr>
      <vt:lpstr>'Кл.БП-СВ-Утил._изм'!Print_Area</vt:lpstr>
      <vt:lpstr>'АСП-КЛП-Утил_изм'!Print_Titles</vt:lpstr>
      <vt:lpstr>'Елементи от ЗУР-КЛП-Утил_изм.'!Print_Titles</vt:lpstr>
      <vt:lpstr>'Кл.БП-ВВС-Утил_изм'!Print_Titles</vt:lpstr>
      <vt:lpstr>'Кл.БП-КЛП-Утил._изм'!Print_Titles</vt:lpstr>
      <vt:lpstr>'Кл.БП-СВ-Утил._изм'!Print_Titles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I. Belchev</dc:creator>
  <cp:lastModifiedBy>Georgi Yunakov</cp:lastModifiedBy>
  <cp:lastPrinted>2023-10-27T11:25:41Z</cp:lastPrinted>
  <dcterms:created xsi:type="dcterms:W3CDTF">2019-11-08T08:01:00Z</dcterms:created>
  <dcterms:modified xsi:type="dcterms:W3CDTF">2023-11-22T07:47:16Z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C480AE6F1F6449AC94A09AFC32D2726A</vt:lpwstr>
  </property>
  <property fmtid="{D5CDD505-2E9C-101B-9397-08002B2CF9AE}" pid="3" name="KSOProductBuildVer">
    <vt:lpwstr>1033-11.2.0.11042</vt:lpwstr>
  </property>
</Properties>
</file>